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30"/>
  </bookViews>
  <sheets>
    <sheet name="հայ" sheetId="1" r:id="rId1"/>
    <sheet name="ռուս" sheetId="6" r:id="rId2"/>
    <sheet name="cank dex 1" sheetId="4" state="hidden" r:id="rId3"/>
    <sheet name="Alteplaz" sheetId="5" state="hidden" r:id="rId4"/>
    <sheet name="heraci" sheetId="2" state="hidden" r:id="rId5"/>
    <sheet name="muracan" sheetId="3" state="hidden" r:id="rId6"/>
  </sheets>
  <definedNames>
    <definedName name="_xlnm._FilterDatabase" localSheetId="3" hidden="1">Alteplaz!$C$1:$C$2</definedName>
    <definedName name="_xlnm._FilterDatabase" localSheetId="2" hidden="1">'cank dex 1'!$H$1:$H$157</definedName>
    <definedName name="_xlnm._FilterDatabase" localSheetId="0" hidden="1">հայ!$C$1:$C$119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 i="5" l="1"/>
  <c r="J2" i="5"/>
  <c r="R2" i="5"/>
  <c r="T2" i="5"/>
  <c r="V2" i="5"/>
  <c r="V152" i="4" l="1"/>
  <c r="T152" i="4"/>
  <c r="R152" i="4"/>
  <c r="J152" i="4"/>
  <c r="V151" i="4"/>
  <c r="T151" i="4"/>
  <c r="R151" i="4"/>
  <c r="J151" i="4"/>
  <c r="V150" i="4"/>
  <c r="T150" i="4"/>
  <c r="R150" i="4"/>
  <c r="J150" i="4"/>
  <c r="V149" i="4"/>
  <c r="T149" i="4"/>
  <c r="R149" i="4"/>
  <c r="J149" i="4"/>
  <c r="V148" i="4"/>
  <c r="T148" i="4"/>
  <c r="R148" i="4"/>
  <c r="J148" i="4"/>
  <c r="V147" i="4"/>
  <c r="T147" i="4"/>
  <c r="R147" i="4"/>
  <c r="J147" i="4"/>
  <c r="V146" i="4"/>
  <c r="T146" i="4"/>
  <c r="R146" i="4"/>
  <c r="J146" i="4"/>
  <c r="V145" i="4"/>
  <c r="T145" i="4"/>
  <c r="R145" i="4"/>
  <c r="J145" i="4"/>
  <c r="V144" i="4"/>
  <c r="T144" i="4"/>
  <c r="R144" i="4"/>
  <c r="J144" i="4"/>
  <c r="V143" i="4"/>
  <c r="T143" i="4"/>
  <c r="R143" i="4"/>
  <c r="J143" i="4"/>
  <c r="V142" i="4"/>
  <c r="T142" i="4"/>
  <c r="R142" i="4"/>
  <c r="J142" i="4"/>
  <c r="V141" i="4"/>
  <c r="T141" i="4"/>
  <c r="R141" i="4"/>
  <c r="J141" i="4"/>
  <c r="H141" i="4"/>
  <c r="V140" i="4"/>
  <c r="T140" i="4"/>
  <c r="R140" i="4"/>
  <c r="J140" i="4"/>
  <c r="H140" i="4"/>
  <c r="V139" i="4"/>
  <c r="T139" i="4"/>
  <c r="R139" i="4"/>
  <c r="J139" i="4"/>
  <c r="V138" i="4"/>
  <c r="T138" i="4"/>
  <c r="R138" i="4"/>
  <c r="J138" i="4"/>
  <c r="V137" i="4"/>
  <c r="T137" i="4"/>
  <c r="R137" i="4"/>
  <c r="J137" i="4"/>
  <c r="V136" i="4"/>
  <c r="T136" i="4"/>
  <c r="R136" i="4"/>
  <c r="J136" i="4"/>
  <c r="V135" i="4"/>
  <c r="T135" i="4"/>
  <c r="R135" i="4"/>
  <c r="J135" i="4"/>
  <c r="V134" i="4"/>
  <c r="T134" i="4"/>
  <c r="R134" i="4"/>
  <c r="J134" i="4"/>
  <c r="V133" i="4"/>
  <c r="T133" i="4"/>
  <c r="R133" i="4"/>
  <c r="J133" i="4"/>
  <c r="V132" i="4"/>
  <c r="T132" i="4"/>
  <c r="R132" i="4"/>
  <c r="J132" i="4"/>
  <c r="V131" i="4"/>
  <c r="T131" i="4"/>
  <c r="R131" i="4"/>
  <c r="J131" i="4"/>
  <c r="V130" i="4"/>
  <c r="T130" i="4"/>
  <c r="R130" i="4"/>
  <c r="J130" i="4"/>
  <c r="H130" i="4"/>
  <c r="V129" i="4"/>
  <c r="T129" i="4"/>
  <c r="R129" i="4"/>
  <c r="J129" i="4"/>
  <c r="V128" i="4"/>
  <c r="T128" i="4"/>
  <c r="R128" i="4"/>
  <c r="J128" i="4"/>
  <c r="H128" i="4"/>
  <c r="V127" i="4"/>
  <c r="T127" i="4"/>
  <c r="R127" i="4"/>
  <c r="J127" i="4"/>
  <c r="V126" i="4"/>
  <c r="T126" i="4"/>
  <c r="R126" i="4"/>
  <c r="J126" i="4"/>
  <c r="V125" i="4"/>
  <c r="T125" i="4"/>
  <c r="R125" i="4"/>
  <c r="J125" i="4"/>
  <c r="V124" i="4"/>
  <c r="T124" i="4"/>
  <c r="R124" i="4"/>
  <c r="J124" i="4"/>
  <c r="V123" i="4"/>
  <c r="T123" i="4"/>
  <c r="R123" i="4"/>
  <c r="J123" i="4"/>
  <c r="V122" i="4"/>
  <c r="T122" i="4"/>
  <c r="R122" i="4"/>
  <c r="J122" i="4"/>
  <c r="V121" i="4"/>
  <c r="T121" i="4"/>
  <c r="R121" i="4"/>
  <c r="J121" i="4"/>
  <c r="V120" i="4"/>
  <c r="T120" i="4"/>
  <c r="R120" i="4"/>
  <c r="J120" i="4"/>
  <c r="V119" i="4"/>
  <c r="T119" i="4"/>
  <c r="R119" i="4"/>
  <c r="J119" i="4"/>
  <c r="H119" i="4"/>
  <c r="V118" i="4"/>
  <c r="T118" i="4"/>
  <c r="R118" i="4"/>
  <c r="J118" i="4"/>
  <c r="V117" i="4"/>
  <c r="T117" i="4"/>
  <c r="R117" i="4"/>
  <c r="J117" i="4"/>
  <c r="H117" i="4"/>
  <c r="V116" i="4"/>
  <c r="T116" i="4"/>
  <c r="R116" i="4"/>
  <c r="J116" i="4"/>
  <c r="V115" i="4"/>
  <c r="T115" i="4"/>
  <c r="R115" i="4"/>
  <c r="J115" i="4"/>
  <c r="V114" i="4"/>
  <c r="T114" i="4"/>
  <c r="R114" i="4"/>
  <c r="J114" i="4"/>
  <c r="H114" i="4"/>
  <c r="V113" i="4"/>
  <c r="T113" i="4"/>
  <c r="R113" i="4"/>
  <c r="J113" i="4"/>
  <c r="H113" i="4"/>
  <c r="V112" i="4"/>
  <c r="T112" i="4"/>
  <c r="R112" i="4"/>
  <c r="J112" i="4"/>
  <c r="V111" i="4"/>
  <c r="T111" i="4"/>
  <c r="R111" i="4"/>
  <c r="J111" i="4"/>
  <c r="H111" i="4"/>
  <c r="V110" i="4"/>
  <c r="T110" i="4"/>
  <c r="R110" i="4"/>
  <c r="J110" i="4"/>
  <c r="V109" i="4"/>
  <c r="T109" i="4"/>
  <c r="R109" i="4"/>
  <c r="J109" i="4"/>
  <c r="V108" i="4"/>
  <c r="T108" i="4"/>
  <c r="R108" i="4"/>
  <c r="J108" i="4"/>
  <c r="V107" i="4"/>
  <c r="T107" i="4"/>
  <c r="R107" i="4"/>
  <c r="J107" i="4"/>
  <c r="V106" i="4"/>
  <c r="T106" i="4"/>
  <c r="R106" i="4"/>
  <c r="J106" i="4"/>
  <c r="V105" i="4"/>
  <c r="T105" i="4"/>
  <c r="R105" i="4"/>
  <c r="J105" i="4"/>
  <c r="V104" i="4"/>
  <c r="T104" i="4"/>
  <c r="R104" i="4"/>
  <c r="J104" i="4"/>
  <c r="V103" i="4"/>
  <c r="T103" i="4"/>
  <c r="R103" i="4"/>
  <c r="J103" i="4"/>
  <c r="V102" i="4"/>
  <c r="T102" i="4"/>
  <c r="R102" i="4"/>
  <c r="J102" i="4"/>
  <c r="V101" i="4"/>
  <c r="T101" i="4"/>
  <c r="R101" i="4"/>
  <c r="J101" i="4"/>
  <c r="H101" i="4"/>
  <c r="V100" i="4"/>
  <c r="T100" i="4"/>
  <c r="R100" i="4"/>
  <c r="J100" i="4"/>
  <c r="V99" i="4"/>
  <c r="T99" i="4"/>
  <c r="R99" i="4"/>
  <c r="J99" i="4"/>
  <c r="H99" i="4"/>
  <c r="V98" i="4"/>
  <c r="T98" i="4"/>
  <c r="R98" i="4"/>
  <c r="J98" i="4"/>
  <c r="V97" i="4"/>
  <c r="T97" i="4"/>
  <c r="R97" i="4"/>
  <c r="J97" i="4"/>
  <c r="V96" i="4"/>
  <c r="T96" i="4"/>
  <c r="R96" i="4"/>
  <c r="J96" i="4"/>
  <c r="V95" i="4"/>
  <c r="T95" i="4"/>
  <c r="R95" i="4"/>
  <c r="J95" i="4"/>
  <c r="V94" i="4"/>
  <c r="T94" i="4"/>
  <c r="R94" i="4"/>
  <c r="J94" i="4"/>
  <c r="H94" i="4"/>
  <c r="V93" i="4"/>
  <c r="T93" i="4"/>
  <c r="R93" i="4"/>
  <c r="J93" i="4"/>
  <c r="V92" i="4"/>
  <c r="T92" i="4"/>
  <c r="R92" i="4"/>
  <c r="J92" i="4"/>
  <c r="V91" i="4"/>
  <c r="T91" i="4"/>
  <c r="R91" i="4"/>
  <c r="J91" i="4"/>
  <c r="V90" i="4"/>
  <c r="T90" i="4"/>
  <c r="R90" i="4"/>
  <c r="J90" i="4"/>
  <c r="H90" i="4"/>
  <c r="V89" i="4"/>
  <c r="T89" i="4"/>
  <c r="R89" i="4"/>
  <c r="J89" i="4"/>
  <c r="H89" i="4"/>
  <c r="V88" i="4"/>
  <c r="T88" i="4"/>
  <c r="R88" i="4"/>
  <c r="J88" i="4"/>
  <c r="V87" i="4"/>
  <c r="T87" i="4"/>
  <c r="R87" i="4"/>
  <c r="J87" i="4"/>
  <c r="V86" i="4"/>
  <c r="T86" i="4"/>
  <c r="R86" i="4"/>
  <c r="J86" i="4"/>
  <c r="H86" i="4"/>
  <c r="V85" i="4"/>
  <c r="T85" i="4"/>
  <c r="R85" i="4"/>
  <c r="J85" i="4"/>
  <c r="H85" i="4"/>
  <c r="V84" i="4"/>
  <c r="T84" i="4"/>
  <c r="R84" i="4"/>
  <c r="J84" i="4"/>
  <c r="H84" i="4"/>
  <c r="V83" i="4"/>
  <c r="T83" i="4"/>
  <c r="R83" i="4"/>
  <c r="J83" i="4"/>
  <c r="V82" i="4"/>
  <c r="T82" i="4"/>
  <c r="R82" i="4"/>
  <c r="J82" i="4"/>
  <c r="H82" i="4"/>
  <c r="V81" i="4"/>
  <c r="T81" i="4"/>
  <c r="R81" i="4"/>
  <c r="J81" i="4"/>
  <c r="V80" i="4"/>
  <c r="T80" i="4"/>
  <c r="R80" i="4"/>
  <c r="J80" i="4"/>
  <c r="V79" i="4"/>
  <c r="T79" i="4"/>
  <c r="R79" i="4"/>
  <c r="J79" i="4"/>
  <c r="V78" i="4"/>
  <c r="T78" i="4"/>
  <c r="R78" i="4"/>
  <c r="J78" i="4"/>
  <c r="H78" i="4"/>
  <c r="V77" i="4"/>
  <c r="T77" i="4"/>
  <c r="R77" i="4"/>
  <c r="J77" i="4"/>
  <c r="V76" i="4"/>
  <c r="T76" i="4"/>
  <c r="R76" i="4"/>
  <c r="J76" i="4"/>
  <c r="V75" i="4"/>
  <c r="T75" i="4"/>
  <c r="R75" i="4"/>
  <c r="J75" i="4"/>
  <c r="V74" i="4"/>
  <c r="T74" i="4"/>
  <c r="R74" i="4"/>
  <c r="J74" i="4"/>
  <c r="V73" i="4"/>
  <c r="T73" i="4"/>
  <c r="R73" i="4"/>
  <c r="J73" i="4"/>
  <c r="V72" i="4"/>
  <c r="T72" i="4"/>
  <c r="R72" i="4"/>
  <c r="J72" i="4"/>
  <c r="H72" i="4"/>
  <c r="V71" i="4"/>
  <c r="T71" i="4"/>
  <c r="R71" i="4"/>
  <c r="J71" i="4"/>
  <c r="V70" i="4"/>
  <c r="T70" i="4"/>
  <c r="R70" i="4"/>
  <c r="J70" i="4"/>
  <c r="H70" i="4"/>
  <c r="V69" i="4"/>
  <c r="T69" i="4"/>
  <c r="R69" i="4"/>
  <c r="J69" i="4"/>
  <c r="V68" i="4"/>
  <c r="T68" i="4"/>
  <c r="R68" i="4"/>
  <c r="J68" i="4"/>
  <c r="V67" i="4"/>
  <c r="T67" i="4"/>
  <c r="R67" i="4"/>
  <c r="J67" i="4"/>
  <c r="V66" i="4"/>
  <c r="T66" i="4"/>
  <c r="R66" i="4"/>
  <c r="J66" i="4"/>
  <c r="H66" i="4"/>
  <c r="V65" i="4"/>
  <c r="T65" i="4"/>
  <c r="R65" i="4"/>
  <c r="J65" i="4"/>
  <c r="H65" i="4"/>
  <c r="V64" i="4"/>
  <c r="T64" i="4"/>
  <c r="R64" i="4"/>
  <c r="J64" i="4"/>
  <c r="V63" i="4"/>
  <c r="T63" i="4"/>
  <c r="R63" i="4"/>
  <c r="J63" i="4"/>
  <c r="H63" i="4"/>
  <c r="V62" i="4"/>
  <c r="T62" i="4"/>
  <c r="R62" i="4"/>
  <c r="J62" i="4"/>
  <c r="V61" i="4"/>
  <c r="T61" i="4"/>
  <c r="R61" i="4"/>
  <c r="J61" i="4"/>
  <c r="V60" i="4"/>
  <c r="T60" i="4"/>
  <c r="R60" i="4"/>
  <c r="J60" i="4"/>
  <c r="H60" i="4"/>
  <c r="V59" i="4"/>
  <c r="T59" i="4"/>
  <c r="R59" i="4"/>
  <c r="J59" i="4"/>
  <c r="V58" i="4"/>
  <c r="T58" i="4"/>
  <c r="R58" i="4"/>
  <c r="J58" i="4"/>
  <c r="H58" i="4"/>
  <c r="V57" i="4"/>
  <c r="T57" i="4"/>
  <c r="R57" i="4"/>
  <c r="J57" i="4"/>
  <c r="H57" i="4"/>
  <c r="V56" i="4"/>
  <c r="T56" i="4"/>
  <c r="R56" i="4"/>
  <c r="J56" i="4"/>
  <c r="V55" i="4"/>
  <c r="T55" i="4"/>
  <c r="R55" i="4"/>
  <c r="J55" i="4"/>
  <c r="H55" i="4"/>
  <c r="V54" i="4"/>
  <c r="T54" i="4"/>
  <c r="R54" i="4"/>
  <c r="J54" i="4"/>
  <c r="V53" i="4"/>
  <c r="T53" i="4"/>
  <c r="R53" i="4"/>
  <c r="J53" i="4"/>
  <c r="V52" i="4"/>
  <c r="T52" i="4"/>
  <c r="R52" i="4"/>
  <c r="J52" i="4"/>
  <c r="V51" i="4"/>
  <c r="T51" i="4"/>
  <c r="R51" i="4"/>
  <c r="J51" i="4"/>
  <c r="H51" i="4"/>
  <c r="V50" i="4"/>
  <c r="T50" i="4"/>
  <c r="R50" i="4"/>
  <c r="J50" i="4"/>
  <c r="V49" i="4"/>
  <c r="T49" i="4"/>
  <c r="R49" i="4"/>
  <c r="J49" i="4"/>
  <c r="V48" i="4"/>
  <c r="T48" i="4"/>
  <c r="R48" i="4"/>
  <c r="J48" i="4"/>
  <c r="H48" i="4"/>
  <c r="V47" i="4"/>
  <c r="T47" i="4"/>
  <c r="R47" i="4"/>
  <c r="J47" i="4"/>
  <c r="H47" i="4"/>
  <c r="V46" i="4"/>
  <c r="T46" i="4"/>
  <c r="R46" i="4"/>
  <c r="J46" i="4"/>
  <c r="H46" i="4"/>
  <c r="V45" i="4"/>
  <c r="T45" i="4"/>
  <c r="R45" i="4"/>
  <c r="J45" i="4"/>
  <c r="V44" i="4"/>
  <c r="T44" i="4"/>
  <c r="R44" i="4"/>
  <c r="J44" i="4"/>
  <c r="H44" i="4"/>
  <c r="V43" i="4"/>
  <c r="T43" i="4"/>
  <c r="R43" i="4"/>
  <c r="J43" i="4"/>
  <c r="H43" i="4"/>
  <c r="V42" i="4"/>
  <c r="T42" i="4"/>
  <c r="R42" i="4"/>
  <c r="J42" i="4"/>
  <c r="V41" i="4"/>
  <c r="T41" i="4"/>
  <c r="R41" i="4"/>
  <c r="J41" i="4"/>
  <c r="H41" i="4"/>
  <c r="V40" i="4"/>
  <c r="T40" i="4"/>
  <c r="R40" i="4"/>
  <c r="J40" i="4"/>
  <c r="H40" i="4"/>
  <c r="V39" i="4"/>
  <c r="T39" i="4"/>
  <c r="R39" i="4"/>
  <c r="J39" i="4"/>
  <c r="V38" i="4"/>
  <c r="T38" i="4"/>
  <c r="R38" i="4"/>
  <c r="J38" i="4"/>
  <c r="V37" i="4"/>
  <c r="T37" i="4"/>
  <c r="R37" i="4"/>
  <c r="J37" i="4"/>
  <c r="H37" i="4"/>
  <c r="V36" i="4"/>
  <c r="T36" i="4"/>
  <c r="R36" i="4"/>
  <c r="J36" i="4"/>
  <c r="V35" i="4"/>
  <c r="T35" i="4"/>
  <c r="R35" i="4"/>
  <c r="J35" i="4"/>
  <c r="V34" i="4"/>
  <c r="T34" i="4"/>
  <c r="R34" i="4"/>
  <c r="J34" i="4"/>
  <c r="V33" i="4"/>
  <c r="T33" i="4"/>
  <c r="R33" i="4"/>
  <c r="J33" i="4"/>
  <c r="V32" i="4"/>
  <c r="T32" i="4"/>
  <c r="R32" i="4"/>
  <c r="J32" i="4"/>
  <c r="H32" i="4"/>
  <c r="V31" i="4"/>
  <c r="T31" i="4"/>
  <c r="R31" i="4"/>
  <c r="J31" i="4"/>
  <c r="V30" i="4"/>
  <c r="T30" i="4"/>
  <c r="R30" i="4"/>
  <c r="J30" i="4"/>
  <c r="H30" i="4"/>
  <c r="V29" i="4"/>
  <c r="T29" i="4"/>
  <c r="R29" i="4"/>
  <c r="J29" i="4"/>
  <c r="V28" i="4"/>
  <c r="T28" i="4"/>
  <c r="R28" i="4"/>
  <c r="J28" i="4"/>
  <c r="V27" i="4"/>
  <c r="T27" i="4"/>
  <c r="R27" i="4"/>
  <c r="J27" i="4"/>
  <c r="V26" i="4"/>
  <c r="T26" i="4"/>
  <c r="R26" i="4"/>
  <c r="J26" i="4"/>
  <c r="V25" i="4"/>
  <c r="T25" i="4"/>
  <c r="R25" i="4"/>
  <c r="J25" i="4"/>
  <c r="V24" i="4"/>
  <c r="T24" i="4"/>
  <c r="R24" i="4"/>
  <c r="J24" i="4"/>
  <c r="V23" i="4"/>
  <c r="T23" i="4"/>
  <c r="R23" i="4"/>
  <c r="J23" i="4"/>
  <c r="H23" i="4"/>
  <c r="V22" i="4"/>
  <c r="T22" i="4"/>
  <c r="R22" i="4"/>
  <c r="J22" i="4"/>
  <c r="H22" i="4"/>
  <c r="V21" i="4"/>
  <c r="T21" i="4"/>
  <c r="R21" i="4"/>
  <c r="J21" i="4"/>
  <c r="H21" i="4"/>
  <c r="V20" i="4"/>
  <c r="T20" i="4"/>
  <c r="R20" i="4"/>
  <c r="J20" i="4"/>
  <c r="V19" i="4"/>
  <c r="T19" i="4"/>
  <c r="R19" i="4"/>
  <c r="J19" i="4"/>
  <c r="V18" i="4"/>
  <c r="T18" i="4"/>
  <c r="R18" i="4"/>
  <c r="J18" i="4"/>
  <c r="H18" i="4"/>
  <c r="V17" i="4"/>
  <c r="T17" i="4"/>
  <c r="R17" i="4"/>
  <c r="J17" i="4"/>
  <c r="V16" i="4"/>
  <c r="T16" i="4"/>
  <c r="R16" i="4"/>
  <c r="J16" i="4"/>
  <c r="V15" i="4"/>
  <c r="T15" i="4"/>
  <c r="R15" i="4"/>
  <c r="J15" i="4"/>
  <c r="H15" i="4"/>
  <c r="V14" i="4"/>
  <c r="T14" i="4"/>
  <c r="R14" i="4"/>
  <c r="J14" i="4"/>
  <c r="V13" i="4"/>
  <c r="T13" i="4"/>
  <c r="R13" i="4"/>
  <c r="J13" i="4"/>
  <c r="V12" i="4"/>
  <c r="T12" i="4"/>
  <c r="R12" i="4"/>
  <c r="J12" i="4"/>
  <c r="V11" i="4"/>
  <c r="T11" i="4"/>
  <c r="R11" i="4"/>
  <c r="J11" i="4"/>
  <c r="V10" i="4"/>
  <c r="T10" i="4"/>
  <c r="R10" i="4"/>
  <c r="J10" i="4"/>
  <c r="V9" i="4"/>
  <c r="T9" i="4"/>
  <c r="R9" i="4"/>
  <c r="J9" i="4"/>
  <c r="V8" i="4"/>
  <c r="T8" i="4"/>
  <c r="R8" i="4"/>
  <c r="J8" i="4"/>
  <c r="V7" i="4"/>
  <c r="T7" i="4"/>
  <c r="R7" i="4"/>
  <c r="J7" i="4"/>
  <c r="V6" i="4"/>
  <c r="T6" i="4"/>
  <c r="R6" i="4"/>
  <c r="J6" i="4"/>
  <c r="V5" i="4"/>
  <c r="T5" i="4"/>
  <c r="R5" i="4"/>
  <c r="J5" i="4"/>
  <c r="V4" i="4"/>
  <c r="T4" i="4"/>
  <c r="R4" i="4"/>
  <c r="J4" i="4"/>
  <c r="V3" i="4"/>
  <c r="T3" i="4"/>
  <c r="R3" i="4"/>
  <c r="J3" i="4"/>
  <c r="V2" i="4"/>
  <c r="T2" i="4"/>
  <c r="R2" i="4"/>
  <c r="J2" i="4"/>
  <c r="J153" i="4" s="1"/>
  <c r="R153" i="4" l="1"/>
  <c r="T153" i="4"/>
</calcChain>
</file>

<file path=xl/sharedStrings.xml><?xml version="1.0" encoding="utf-8"?>
<sst xmlns="http://schemas.openxmlformats.org/spreadsheetml/2006/main" count="2679" uniqueCount="1237">
  <si>
    <t>Գնման ձևը</t>
  </si>
  <si>
    <t>Չափման միավորը</t>
  </si>
  <si>
    <t>Միավորի գինը /դրամ/</t>
  </si>
  <si>
    <t>Ցեֆեպիմ 1000մգ</t>
  </si>
  <si>
    <t>ԷԱՃ</t>
  </si>
  <si>
    <t>հատ</t>
  </si>
  <si>
    <t>шт.</t>
  </si>
  <si>
    <t>Դիլտիազեմ 90մգ</t>
  </si>
  <si>
    <t>Ամօքսիցիլին, քլավուլանաթթու 1000մգ+200մգ</t>
  </si>
  <si>
    <t xml:space="preserve">Ամօքսիցիլին (ամօքսիցիլինի տրիհիդրատ), քլավուլանաթթու (կալիումի քլավուլանատ) amoxicillin (amoxicillin trihydrate), clavulanic acid (potassium clavulanate) դեղափոշի ներարկման լուծույթի 1000մգ+200մգ,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</si>
  <si>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 xml:space="preserve">Амоксициллин, клавулоновая кислота, 1000мг+200мг </t>
  </si>
  <si>
    <t xml:space="preserve">Амоксициллин (амоксациллина тригидрат), клавулоновая кислота (клавуланат калия) amoxicillin (amoxicillin trihydrate), clavulanic acid (potassium clavulanate) порошок раствора для инъекций 1000мг+200мг.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</si>
  <si>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Պրոկային 5մգ/մլ, 250մլ</t>
  </si>
  <si>
    <t>Ֆամոտիդին /20մգ+5մլ/</t>
  </si>
  <si>
    <t xml:space="preserve">Ֆամոտիդին famotidine դեղափոշի լիոֆիլացված, ներարկման լուծույթի 20մգ,  ապակե սրվակ և 5մլ լուծիչ ամպուլում: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Դեղը  ներառված է ՀՀ-ում գրանցված դեղերի պետական գրանցամատյանում (ռեեստր): </t>
  </si>
  <si>
    <t xml:space="preserve">Фамотидин /20мг+5мл/ </t>
  </si>
  <si>
    <t xml:space="preserve">Фамотидин famotidine лекарственный порошок лиофилизированный раствора для инъекций 20мг, стеклянный флакон и 5мл растворителя в ампуле.Новое,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</si>
  <si>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19.01.2024թ. ԷԱՃԱՊՁԲ-2024/4-1-ԵՊԲՀ-5</t>
  </si>
  <si>
    <t>Հակափայտացման շիճուկ 1մլ</t>
  </si>
  <si>
    <t>Հակափայտացման անատոքսին 1մլ</t>
  </si>
  <si>
    <t>Կոլխիցին 1մգ</t>
  </si>
  <si>
    <t>Տոլպերիզոն 150մգ</t>
  </si>
  <si>
    <t xml:space="preserve">Ֆենիլէֆրին 10մգ/մլ, 1մլ </t>
  </si>
  <si>
    <t xml:space="preserve"> Պետական կարիքների համար։Ֆենիլէֆրին (ֆենիլէֆրինի հիդրոքլորիդ)phenylephrine (phenylephrine hydrochloride)լուծույթ մ/մ, ն/ե և ե/մ ներարկման10մգ/մլ,1մլ ամպուլներ (10/1x10/, 10/2x5/)Նոր,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խմբաքանակի մատակարարման պահին գործող ՀՀ կառավարության թիվ 502-Ն որոշման 2.3-րդ կետով սահմանված պահանջների պահպանումը:  Պահպանման պայմանները  +30°C: Չսառեցնել: Պահել երեխաների համար անհասանելի վայրում: </t>
  </si>
  <si>
    <t>Фенилэфрин 10мг/мл, 1мл</t>
  </si>
  <si>
    <t xml:space="preserve">Для нужд государства․Фенилэфрин (фенилэфрина гидрохлорид) phenylephrine (phenylephrine hydrochloride) раствор в/м, п/э и в/м инъекции 10мг/мл, ампулы по 1мл (10/1х10/, 10/2х5/).Новый,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не менее 24 месяцев остаточного срока годности, для лекарственных средств со сроком годности до 2,5 лет не менее 12 месяцев оставшегося срока годности.При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+30°С. Не замораживать. Хранить в недоступном для детей месте. </t>
  </si>
  <si>
    <t>Կալցիումի քլորիդ 100մգ/մլ</t>
  </si>
  <si>
    <t xml:space="preserve">Պետության կարիքների համար Կալցիումի քլորիդ calcium chloride լուծույթ ներարկման 100մգ/մլ,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որոշման պահանջների պահպանումը:  Պահպանման պայմանները՝ լույսից պաշտպանված վայրում, երեխաների համար անհասանելի ոչ բարձր 25°C ջերմաստիճանի պայմաններում: </t>
  </si>
  <si>
    <t>Кальция хлорид  100мг/мл</t>
  </si>
  <si>
    <t>Для государственных нужд кальция хлорид calcium chloride  раствор для инъекций 100мг/мл, ампулы по 5мл.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</si>
  <si>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Նիմոդիպին 30մգ</t>
  </si>
  <si>
    <t xml:space="preserve">Հակագանգրենոզ շիճուկ </t>
  </si>
  <si>
    <t xml:space="preserve">Պետության  կարիքների համար։Հակագանգրենոզ շիճուկ պոլիվալենտ, ձիու, մաքրված, կոնցենտրացված հեղուկ: Լուծույթ ներարկման  30000ME: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+2°C - +8°C: Չսառեցնել: Պահել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2.3-րդ կետով  սահմանված որոշման պահանջների պահպանումը: </t>
  </si>
  <si>
    <t xml:space="preserve">Противогангренозная сыворотка   </t>
  </si>
  <si>
    <t>Для нужд государства․Сыворотка противогангренозная поливалентная концентрированная, лошадиная очищенная концентрированная жидкая. Рствор для иньекций  30000ME.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при темпераатуре  +2°C - +8°C. Не замораживать.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t>
  </si>
  <si>
    <t>09.01.2024թ. ԷԱՃԱՊՁԲ-2024/4-2-ԵՊԲՀ-6</t>
  </si>
  <si>
    <t>Գլյուկոզ անջուր 50մգ/մլ, 250մլ</t>
  </si>
  <si>
    <t>Գլյուկոզ անջուր 50մգ/մլ, 500մլ</t>
  </si>
  <si>
    <t>Մարդու նորմալ իմմունոգլոբուլին   50մգ/մլ  20մլ</t>
  </si>
  <si>
    <t>шт</t>
  </si>
  <si>
    <t>Մարդու նորմալ իմմունոգլոբուլին   50մգ/մլ  50մլ</t>
  </si>
  <si>
    <t>33671139</t>
  </si>
  <si>
    <t>Ֆենոտերոլ, իպրատրոպիումի բրոմիդ 500մկգ/մլ+ 261մկգ/մլ, 20մլ</t>
  </si>
  <si>
    <t>10% ավելացում</t>
  </si>
  <si>
    <t>Մետամիզոլ 500մգ</t>
  </si>
  <si>
    <t>Ինսուլին լիսպրո 100ՄՄ/մլ, 3մլ</t>
  </si>
  <si>
    <t>Յոպրոմիդ 769մգ/մլ, 100մլ պ/պ</t>
  </si>
  <si>
    <t xml:space="preserve"> Պետության կարիքների համար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</si>
  <si>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21.05.2024թ. ԷԱՃԱՊՁԲ-2024/16-16-ԵՊԲՀ-1</t>
  </si>
  <si>
    <t>33631491</t>
  </si>
  <si>
    <t>Ցետիրիզին 10մգ</t>
  </si>
  <si>
    <t>Ցետիրիզին (ցետիրիզինի դիհիդրոքլորիդ) cetirizine (cetirizine dihydrochloride)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</si>
  <si>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</si>
  <si>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</si>
  <si>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ԷԱՃԱՊՁԲ-2024/16-15-ԵՊԲՀ-1</t>
  </si>
  <si>
    <t>Повидон йод 100мг/мл, 1000мл</t>
  </si>
  <si>
    <t>Դեքսամեթազոն 1մգ/մլ</t>
  </si>
  <si>
    <t>Մեթիլպրեդնիզոլոն 4մգ</t>
  </si>
  <si>
    <t xml:space="preserve">Կլարիթրոմիցին 500մգ </t>
  </si>
  <si>
    <t xml:space="preserve">Պետության կարիքների համար: Կլարիթրոմիցին clarithromycin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</si>
  <si>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 xml:space="preserve">Кларитромицин 500 мг  </t>
  </si>
  <si>
    <t>Для государств нужд .Кларитромицин clarithromycin таблетка покрырая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</si>
  <si>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Տրամադոլ 50մգ/մլ, 2մլ</t>
  </si>
  <si>
    <t xml:space="preserve">Պետության կարիքների համար: Տրիմեպերիդին (տրիմեպերիդինի հիդրոքլորիդ) trimeperidine (trimeperidine hydrochloride)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</si>
  <si>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Тримепередин 20мг/мл, 1мл</t>
  </si>
  <si>
    <t>Для государств нужд .Тримепередин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</si>
  <si>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Օմեպրազոլ 20մգ</t>
  </si>
  <si>
    <t>Օմեպրազոլ omeprazole  դեղապատիճ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</si>
  <si>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Омепразол 20мг</t>
  </si>
  <si>
    <t xml:space="preserve">Омепразол omeprazole капсула 20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</si>
  <si>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Սալբուտամոլ 100մկգ/դեղաչափ, 200 դեղաչափ</t>
  </si>
  <si>
    <t>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</si>
  <si>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Сальбутамол 100мкг/доза, 200 доз </t>
  </si>
  <si>
    <t xml:space="preserve">Сальбутамол (сальбутамола сульфат) salbutamol (salbutamol sulfate) аэрозоль для ингаляций 100мкг/доза, 200доз в алюминевой таре с поршем дозатором.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</si>
  <si>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Միդազոլամ 5մգ/մլ, 3մլ</t>
  </si>
  <si>
    <t>Միդազոլամ midazolam լուծույթ ներարկման 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</si>
  <si>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</si>
  <si>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</si>
  <si>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33621767</t>
  </si>
  <si>
    <t>Իզոսորբիդի մոնոնիտրատ 60մգ</t>
  </si>
  <si>
    <t>Իզոսորբիդի մոնոնիտրատ isosorbide mononitrate դեղահատ երկարատև ձեռբազատմամբ 60մգ: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</si>
  <si>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Изосорбит мононитрат 60мг</t>
  </si>
  <si>
    <t xml:space="preserve"> Изосорбит мононитрат  isosorbide mononitrateтаблетки пролонгированного действия по 60 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</si>
  <si>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ԷԱՃԱՊՁԲ-2024/16-15-ԵՊԲՀ-2</t>
  </si>
  <si>
    <t>Դոմպերիդոն 10մգ</t>
  </si>
  <si>
    <t>Դոմպերիդոն domperidone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</si>
  <si>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Домперидон 10мг </t>
  </si>
  <si>
    <t xml:space="preserve">Домперидон  domperidone таблетка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</si>
  <si>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17.05.2024թ. ԷԱՃԱՊՁԲ-2024/16-15-ԵՊԲՀ-3</t>
  </si>
  <si>
    <t>Մանիտոլ 100մգ/մլ, 500մլ</t>
  </si>
  <si>
    <t>Մանիտոլ mannitol լուծույթ կաթիլաներարկման 100մգ/մլ, 500մլ պլաստիկե փաթեթ: Նոր, չօգտագործված, գործարանային փաթեթավորմամբ: Հանձնելու պահին դեղորայքի պիտանելիության ժամկետը կլինի հետևյալը՝ 2,5 տարի և ավելի պիտանիության ժամկետ ունեցող դեղերը հանձնելու պահին կունենան առնվազն 24 ամիս մնացորդային պիտանիության ժամկետ, մինչև 2,5 տարի պիտանիության ժամկետ ունեցող դեղերը հանձնելու պահին կունենան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</si>
  <si>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</si>
  <si>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</si>
  <si>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20.05.2024թ. ԷԱՃԱՊՁԲ-2024/16-15-ԵՊԲՀ-4</t>
  </si>
  <si>
    <t>Պիպեկուրոնիումի բրոմիդ /4մգ+2մլ/</t>
  </si>
  <si>
    <t>Պիպեկուրոնիումի բրոմիդ pipecuronium bromide դեղափոշի լիոֆիլացված ներարկման լուծույթի 4մգ՝ 10մլ ապակե սրվակում և 2մլ լուծիչ ամպուլում/հատ: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Պահել լույսից պաշտպանված, երեխաների համար անհասանելի վայրում: Պահպանման ջերմաստիճանը 2°С - 8°С: Չսառեցնե՝լ: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</si>
  <si>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Пипекурония бромид /4мг+2мл/ </t>
  </si>
  <si>
    <t xml:space="preserve">Пипекурония бромид pipecuronium bromide лекарственный порошок лиофилизированный раствора для инъекций 4мг, в 10мл стеклянном флаконе и 2мл растворитель в ампуле/шт.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недоступном для детей месте. Температура хранения 2-8˚C. Не замораживать!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</si>
  <si>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21.05.2024թ. ԷԱՃԱՊՁԲ-2024/16-15-ԵՊԲՀ-5</t>
  </si>
  <si>
    <t>Ալտեպլազ</t>
  </si>
  <si>
    <t>ՀՄԱ</t>
  </si>
  <si>
    <t>«Բնակչությանը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Ալտեպլազ alteplase դեղափոշի լիոֆիլացված, կաթիլաներարկման լուծույթի, լուծիչով 50մգ, ապակե սրվակ և 50մլ լուծիչ ապակե սրվակում: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</si>
  <si>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Альтеплаза</t>
  </si>
  <si>
    <t xml:space="preserve">«В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Альтеплаза alteplase лекарственный порошок лиофилизированный раствора для инфузий, с 50 мг растворителем, стеклянный флакон и 50 мл растворителя в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</si>
  <si>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24.06.2024թ. ՀՄԱԱՊՁԲ-2024/4-ԵՊԲՀ</t>
  </si>
  <si>
    <t>Յոպրոմիդ 769մգ/մլ, 100մլ վճ</t>
  </si>
  <si>
    <t xml:space="preserve"> Յոպրոմիդ iopromide լուծույթ ներարկման 769մգ/մլ (370մգ յոդ/մլ), 100մլ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մութ, արևի ճառագայթներից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</si>
  <si>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Йопромид  769мг/мл, 100мл</t>
  </si>
  <si>
    <t xml:space="preserve">Йопромид iopromide раствор для иньекций 769мг/мл (370мг/мл йод/мл), 100мл  стекляный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температурене выше чем 30°C. Хранить в недоступном для детей месте. .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Обязательным условием является предоставление участником гарантийного письма от производителя продукции или его представителя при исполнении договора. Указанным гарантийным письмом производитель гарантирует качество товара, поставляемого поставщиком в Республику Армения, причем в гарантийном письме должны быть четко указаны наименование поставщика, поставляемого товара и название страны, где указанный товар будет продан указанным поставщиком.                                                                                                                       </t>
  </si>
  <si>
    <t>շուկա Գայա</t>
  </si>
  <si>
    <t xml:space="preserve">33611160	</t>
  </si>
  <si>
    <t>Մետոկլոպրամիդ 5մգ/մլ, 2մլ</t>
  </si>
  <si>
    <t>Մետոկլոպրամիդ metoclopramide (metoclopramide hydrochloride լուծույթ ն/ե մ/մ ներարկման 5մգ/մլ,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</si>
  <si>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</si>
  <si>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</si>
  <si>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Կլոպիդոգրել 75մգ</t>
  </si>
  <si>
    <t xml:space="preserve">Պովիդոն յոդ 100մգ/մլ, 1000մլ </t>
  </si>
  <si>
    <t xml:space="preserve">Պետության կարիքների համար 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կամ թիվ 502-Ն 2.3-րդ կետերով  որոշման պահանջների պահպանումը:  Պահպանման պայմանները՝  չոր, լույսից պաշտպանված, երեխաների համար անհասանելի վայրում, 0-25°C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</si>
  <si>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</si>
  <si>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Ամիոդարոն 50մգ/մլ, 3մլ</t>
  </si>
  <si>
    <t>Ամիոդարոն (ամիոդարոնի հիդրոքլորիդ) amiodarone (amiodarone hydrochloride) լուծույթ ներարկման 50մգ/մլ,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</si>
  <si>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</si>
  <si>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</si>
  <si>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Ատորվաստատին 40մգ </t>
  </si>
  <si>
    <t>Ատորվաստատին atorvastatin դեղահատ թաղանթապատ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</si>
  <si>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</si>
  <si>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</si>
  <si>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Ռամիպրիլ 10մգ</t>
  </si>
  <si>
    <t>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</si>
  <si>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</si>
  <si>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</si>
  <si>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Նատրիումի քլորիդ, կալիումի քլորիդ, մագնեզիումի քլորիդ, նատրիումի ացետատ, նատրիումի գլյուկոնատ լուծույթ կաթիլաներարկման  500մլ </t>
  </si>
  <si>
    <t>Նատրիումի քլորիդ, կալիումի քլորիդ, մագնեզիումի քլորիդ, նատրիումի ացետատ, նատրիումի գլյուկոնատ լուծույթ կաթիլաներարկման 5,26մգ/մլ+0,37մգ/մլ+0,3մգ/մլ+2,22մգ/մլ+ 5,02մգ/մլ,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</si>
  <si>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</si>
  <si>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</si>
  <si>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27.06.2024թ. ԷԱՃԱՊՁԲ-2024/4-6-ԵՊԲՀ-2</t>
  </si>
  <si>
    <t>Ցիսատրակուրիում 2մգ/մլ, 2,5մլ</t>
  </si>
  <si>
    <t>Ցիսատրակուրիում (ցիսատրակուրիում բեզիլատ) cisatracurium (cisatracurium besylate) լուծույթ ն/ե ներարկման 2մգ/մլ, 2.5մլ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</si>
  <si>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</si>
  <si>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</si>
  <si>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20մգ/մլ, 20մլ</t>
  </si>
  <si>
    <t>Լիդոկային (լիդոկայինի հիդրոքլորիդ) lidocaine (lidocaine hydrochloride լուծույթ ներարկման 20մգ/մլ,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</si>
  <si>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</si>
  <si>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</si>
  <si>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էպինեֆրին 20մգ/մլ+0,01մգ/մլ, 20մլ</t>
  </si>
  <si>
    <t>Լիդոկային (լիդոկայինի հիդրոքլորիդ), էպինեֆրին lidocaine (lidocaine hydrochloride), epinephrine լուծույթ ներարկման 20մգ/մլ+0,01մգ/մլ,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</si>
  <si>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</si>
  <si>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</si>
  <si>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Լիդոկային 10մգ/մլ, 20մլ</t>
  </si>
  <si>
    <t>Լիդոկային (լիդոկայինի հիդրոքլորիդ) lidocaine (lidocaine hydrochloride) լուծույթ ներարկման 10մգ/մլ,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</si>
  <si>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</si>
  <si>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</si>
  <si>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բիկարբոնատ 84մգ/մլ, 20մլ</t>
  </si>
  <si>
    <t>Նատրիումի բիկարբոնատ sodium bicarbonate լուծույթ կաթիլաներարկման 84մգ/մլ, 20մլ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</si>
  <si>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</si>
  <si>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</si>
  <si>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Տետրակային 10մգ/մլ, 10մլ</t>
  </si>
  <si>
    <t>Տետրակային (տետրակայինի հիդրոքլորիդ) tetracaine (tetracaine hydrochloride) ակնակաթիլներ 10մգ/մլ,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</si>
  <si>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</si>
  <si>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</si>
  <si>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Լինեզոլիդ 2մգ/մլ, 300մլ</t>
  </si>
  <si>
    <t>Լինեզոլիդ linezolid լուծույթ կաթիլաներարկման 2մգ/մլ, 300մլ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</si>
  <si>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</si>
  <si>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</si>
  <si>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Հեպարին (հեպարին նատրիում) 5000ՄՄ/մլ, 5մլ</t>
  </si>
  <si>
    <t>Հեպարին (հեպարին նատրիում) heparin (heparin sodium) լուծույթ ե/մ և ն/ե ներարկման 5000ՄՄ/մլ, 5մլ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8-15°C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</si>
  <si>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</si>
  <si>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</si>
  <si>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ԷԱՃԱՊՁԲ-2024/4-6-ԵՊԲՀ-3</t>
  </si>
  <si>
    <t>Մեբևերին 200մգ</t>
  </si>
  <si>
    <t>Ցեֆտրիաքսոն ceftriaxone դեղափոշի ներարկման լուծույթի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</si>
  <si>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Мебеверин 200мг</t>
  </si>
  <si>
    <t xml:space="preserve">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</si>
  <si>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Ցեֆտրիաքսոն 1000մգ</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</si>
  <si>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</si>
  <si>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</si>
  <si>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Դիկլոֆենակ 25մգ/մլ, 3մլ </t>
  </si>
  <si>
    <t>Դիկլոֆենակ (դիկլոֆենակ նատրիում) diclofenac (diclofenac sodium) լուծույթ  ներարկման 25մգ/մլ, 3մլ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</si>
  <si>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</si>
  <si>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</si>
  <si>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Սպիրոնոլակտոն 25մգ </t>
  </si>
  <si>
    <t>Սպիրոնոլակտոն spironolactone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</si>
  <si>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</si>
  <si>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</si>
  <si>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Սուքսամեթոնիում 20մգ/մլ, 5մլ </t>
  </si>
  <si>
    <t xml:space="preserve">Պետության կարիքների համար Սուքսամեթոնիում (սուքսամեթոնիումի յոդիդ) suxamethonium (suxamethonium iodide) լուծույթ ն/ե ներարկման 20մգ/մլ,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</si>
  <si>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</si>
  <si>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</si>
  <si>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Դրոտավերին 40մգ </t>
  </si>
  <si>
    <t>Ազիթրոմիցին (ազիթրոմիցին դիհիդրատ) azithromycin (azithromycin dihydrate) դեղափոշի ներքին ընդունման դեղակախույթի 200մգ/5մլ,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</si>
  <si>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</si>
  <si>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</si>
  <si>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Ազիթրոմիցին 200մգ/5մլ</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</si>
  <si>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</si>
  <si>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</si>
  <si>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Բրոմհեքսին 8մգ </t>
  </si>
  <si>
    <t>Բրոմհեքսին (բրոմհեքսինի հիդրոքլորիդ) bromhexine (bromhexine hydrochloride) դեղահատ 8մգ: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</si>
  <si>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</si>
  <si>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</si>
  <si>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5մլ, ակնակաթիլներ</t>
  </si>
  <si>
    <t>Լևոֆլօքսացին (լևոֆլօքսացինի հեմիհիդրատ) levofloxacin (levofloxacin hemihydrate)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</si>
  <si>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</si>
  <si>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</si>
  <si>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Քլորոպիրամին 20մգ/մլ, 1մլ</t>
  </si>
  <si>
    <t>Քլորոպիրամին (քլորոպիրամինի հիդրոքլորիդ) chloropyramine (chloropyramine hydrochloride) լուծույթ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</si>
  <si>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</si>
  <si>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</si>
  <si>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Նեոստիգմին 0,5մգ/մլ, 1մլ</t>
  </si>
  <si>
    <t>Նեոստիգմին (նեոստիգմինի մեթիլսուլֆատ) neostigmine (neostigmine methylsulfate)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</si>
  <si>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</si>
  <si>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</si>
  <si>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Բետամեթազոն 1մգ/գ, 15գ</t>
  </si>
  <si>
    <t>Բետամեթազոն betamethasone  նրբաքսուք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</si>
  <si>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</si>
  <si>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</si>
  <si>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Դիկլոֆենակ 12.5մգ մոմիկ</t>
  </si>
  <si>
    <t>Դիկլոֆենակ (դիկլոֆենակ նատրիում) diclofenac (diclofenac sodium) մոմիկ ուղիղաղիքային 12.5մգ: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</si>
  <si>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</si>
  <si>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</si>
  <si>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Ամբրօքսոլ 30մգ  </t>
  </si>
  <si>
    <t>Ամբրօքսոլ (ամբրօքսոլի հիդրոքլորիդ) ambroxol (ambroxol hydrochloride) դեղահատ 30մգ: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</si>
  <si>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</si>
  <si>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</si>
  <si>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Դիֆենհիդրամին 10մգ/մլ, 1մլ</t>
  </si>
  <si>
    <t>Դիֆենհիդրամին (դիֆենհիդրամինի հիդրոքլորիդ) diphenhydramine (diphenhydramine hydrochloride) լուծույթ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</si>
  <si>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</si>
  <si>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</si>
  <si>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Մետոպրոլոլ 25մգ</t>
  </si>
  <si>
    <t>Մետոպրոլոլ (մետոպրոլոլի տարտրատ) metoprolol (metoprolol tartrate)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</si>
  <si>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</si>
  <si>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</si>
  <si>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33691176</t>
  </si>
  <si>
    <t>Գլիցերին միկրոհոգնայի համար</t>
  </si>
  <si>
    <t xml:space="preserve">Պետության կարիքների համար գլիցերին միկրոհոգնայի համար 10մլ փաթեթիկ: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</si>
  <si>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</si>
  <si>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</si>
  <si>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Մոմետազոն 1մգ/գ, 15գ</t>
  </si>
  <si>
    <t>Մոմետազոն (մոմետազոնի ֆուրոատ) mometasone (mometasone furoate) քսուք 1մգ/գ,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</si>
  <si>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</si>
  <si>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</si>
  <si>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Ամլոդիպին 5մգ</t>
  </si>
  <si>
    <t>Ամլոդիպին (ամլոդիպինի բեզիլատ) amlodipine (amlodipine besilate) դեղահատ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</si>
  <si>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</si>
  <si>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</si>
  <si>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Իբուպրոֆեն 20մգ/մլ, 100մլ</t>
  </si>
  <si>
    <t>Իբուպրոֆեն (ibuprofen) օշարակ 20մգ/մլ,  100մլ ապակե շշիկ և չափիչ գդալ: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</si>
  <si>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</si>
  <si>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</si>
  <si>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Դեզլորատադին 5մգ</t>
  </si>
  <si>
    <t xml:space="preserve">Դիազեպամ 5մգ </t>
  </si>
  <si>
    <t>Ացետիլցիստեին 200մգ</t>
  </si>
  <si>
    <t>Ացետիլցիստեին acetylcysteine տարրալուծվող դեղահատ 200մգ, կամ դեղափոշի ներքին ընդունման լուծույթի 200մգ, փաթեթիկ ( հստակեցնել դեղաձևը):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</si>
  <si>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</si>
  <si>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</si>
  <si>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Էտամզիլատ 250մգ/2մլ, 2մլ</t>
  </si>
  <si>
    <t>էտամզիլատ etamsylate լուծույթ ներարկման 250մգ/2մլ,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</si>
  <si>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</si>
  <si>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</si>
  <si>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Կարվեդիլոլ 6.25մգ</t>
  </si>
  <si>
    <t>Կարվեդիլոլ carvedilol դեղահատ 6,25մգ: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</si>
  <si>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</si>
  <si>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</si>
  <si>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40մգ </t>
  </si>
  <si>
    <t>Ֆուրոսեմիդ furosemide դեղահատ 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</si>
  <si>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</si>
  <si>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</si>
  <si>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Տրանեքսամաթթու 20մլ</t>
  </si>
  <si>
    <t>Տրանեքսամաթթու tranexamic acid լուծույթ ն/ե ներարկման 50մգ/մլ, 20մլ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</si>
  <si>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</si>
  <si>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</si>
  <si>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33691811</t>
  </si>
  <si>
    <t xml:space="preserve">Բիսակոդիլ 10մգ </t>
  </si>
  <si>
    <t>Բիսակոդիլ bisacodyl մոմիկ ուղիղաղիքային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</si>
  <si>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</si>
  <si>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</si>
  <si>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Ատրոպին 1մգ/մլ, 1մլ</t>
  </si>
  <si>
    <t>Ատրոպին (ատրոպինի սուլֆատ) atropine (atropine sulfate) լուծույթ ներարկման 1մգ/մլ, 1մլ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</si>
  <si>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</si>
  <si>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</si>
  <si>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էպինեֆրին 1,82մգ/մլ, 1մլ</t>
  </si>
  <si>
    <t xml:space="preserve"> Պետության կարիքների համար էպինեֆրին (էպինեֆրինի հիդրոտարտրատ) epinephrine (epinephrine hydrotartrate) լուծույթ ներարկման 1,82մգ/մլ,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</si>
  <si>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</si>
  <si>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</si>
  <si>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Օձի հակաթույն</t>
  </si>
  <si>
    <t xml:space="preserve">Պետության կարիքների համար Օձի պոլիվալենտ հակաթույն, 9մլ տարողությամբ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եղանակը` պահել չոր, մութ տեղում, 4-8°C-ի պայմաններում, երեխաների համար անհասանելի վայրում: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</si>
  <si>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</si>
  <si>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</si>
  <si>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21.06.2024թ. ԷԱՃԱՊՁԲ-2024/4-6-ԵՊԲՀ-4</t>
  </si>
  <si>
    <t>Գլիցերիլ տրինիտրատ (նիտրոգլիցերին) 5մգ/1,5մլ</t>
  </si>
  <si>
    <t>Գլիցերիլ տրինիտրատ (նիտրոգլիցերին) glyceryl trinitrate (nitroglycerin) խտանյութ կաթիլաներարկման լուծույթի 5մգ/1.5մլ, 1,5մլ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վայրում,18 -25°C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</si>
  <si>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</si>
  <si>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</si>
  <si>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21.06.2024թ. ԷԱՃԱՊՁԲ-2024/4-6-ԵՊԲՀ-5</t>
  </si>
  <si>
    <t>Ամիկացին 500մգ/2մլ, 2մլ</t>
  </si>
  <si>
    <t>Ամիկացին (ամիկացինի սուլֆատ) amikacin (amikacin sulfate) լուծույթ ներարկման/կաթիլաներարկման 500մգ/2մլ,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</si>
  <si>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</si>
  <si>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</si>
  <si>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20.06.2024թ. ԷԱՃԱՊՁԲ-2024/4-6-ԵՊԲՀ-6</t>
  </si>
  <si>
    <t>Ամպիցիլին, սուլբակտամ 1000մգ+500մգ</t>
  </si>
  <si>
    <t>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</si>
  <si>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</si>
  <si>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</si>
  <si>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Դոպամին 200մգ/5մլ, 5մլ</t>
  </si>
  <si>
    <t xml:space="preserve">Պետության կարիքների համար Դոպամին (դոպամինի հիդրոքլորիդ) dopamine (dopamine hydrochloride) լուծույթ ներարկման 200մգ/5մլ,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</si>
  <si>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 xml:space="preserve">Допамин 200мг/5мл, 5мл </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</si>
  <si>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</si>
  <si>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26.06.2024թ. ԷԱՃԱՊՁԲ-2024/4-6-ԵՊԲՀ-7</t>
  </si>
  <si>
    <t>Ացիկլովիր 200մգ</t>
  </si>
  <si>
    <t>Ացիկլովիր aciclovir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</si>
  <si>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 Ацикловир 200мг  </t>
  </si>
  <si>
    <t xml:space="preserve">Ацикловир acyclovir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</si>
  <si>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08.07.2024թ. ԷԱՃԱՊՁԲ-2024/4-7-ԵՊԲՀ-1</t>
  </si>
  <si>
    <t>Ցիպրոֆլոքսացին 500մգ</t>
  </si>
  <si>
    <t>Ցիպրոֆլօքսացին (ցիպրոֆլօքսացինի հիդրոքլորիդ) ciprofloxacin (ciprofloxacin hydrochloride) դեղահատ թաղանթապատ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</si>
  <si>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500мг</t>
  </si>
  <si>
    <t xml:space="preserve">Ципрофлоксацин (ципрофлоксацина гидрохлорид) ciprofloxacin (ciprofloxacin hydrochloride) таблетка покрытая оболочкой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</si>
  <si>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Դրոտավերին 20մգ/մլ, 2մլ</t>
  </si>
  <si>
    <t>Դրոտավերին (դրոտավերինի հիդրոքլորիդ) drotaverine (drotaverine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</si>
  <si>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Дротаверин 20мг/мл, 2мл </t>
  </si>
  <si>
    <t xml:space="preserve">Дротаверин (дротаверина гидрохлорид) drotaverine (drotaverine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</si>
  <si>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Ածուխ ակտիվացված 250մգ  </t>
  </si>
  <si>
    <t>Ածուխ ակտիվացված  charcoal activated դեղահատ 250մգ: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երեխաների համար անհասանելի վայրում, չոր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</si>
  <si>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Уголь активированный 250мг </t>
  </si>
  <si>
    <t xml:space="preserve">Уголь активированный charcoal activated таблетка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недоступном для детей месте, в сухих условиях.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</si>
  <si>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Թիմոլոլ 5մգ/մլ, 5մլ </t>
  </si>
  <si>
    <t>Թիմոլոլ  (թիմոլոլի մալեատ) timolol (timolol maleate) ակնակաթիլներ 5մգ/մլ, 5մլ պլաստիկե սրվակ-կաթոցիկ: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</si>
  <si>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Тимолол 5мг/мл, 5мл </t>
  </si>
  <si>
    <t xml:space="preserve">Тимолол (тимолол малеат) timolol (timolol maleate) глазные капли в пластиковом флакон -пипетка 5мг/мл, 5мл.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</si>
  <si>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Մարդու ալբումին 100մգ/մլ, 100մլ </t>
  </si>
  <si>
    <t xml:space="preserve">Պետության կարիքների համար Մարդու ալբումին human albumin լուծույթ կաթիլաներարկման 100մգ/մլ,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երեխաների համար անհասանելի վայրում, 2-10 °C ջերմաստիճանի պայմաններում: </t>
  </si>
  <si>
    <t>Человеческий альбумин 100мг/мл, 100мл</t>
  </si>
  <si>
    <t xml:space="preserve">Для государственных нужд Человеческий альбумин human albumin раствор для капельного введения  100мг/мл, 100мл стекляная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 в сухом, защищенном от света месте, при температуре не выше 2-10°C. Хранить в недоступном для детей месте. Препарат включен в государственный реестр зарегистрированных лекарственных средств РА.      </t>
  </si>
  <si>
    <t>Լիդոկային 4,6մգ/դեղաչափ սփրեյ</t>
  </si>
  <si>
    <t>Կատվախոտի թանձր հանուկ 20մգ</t>
  </si>
  <si>
    <t>Կատվախոտի թանձր հանուկ valerian thick extract դեղահատ թաղանթապատ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</si>
  <si>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Экстракт валерианы густой 20мг</t>
  </si>
  <si>
    <t xml:space="preserve">Экстракт валерианы густой valerian thick extract таблетка покрытая оболочкой 20мг.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</si>
  <si>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Կլեմաստին 1մգ/մլ, 2մլ </t>
  </si>
  <si>
    <t>Կլեմաստին (կլեմաստինի ֆումարատ) clemastine (clemastine fumarate) լուծույթ ն/ե մ/մ ներարկման 1մգ/մլ,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</si>
  <si>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Клемастин 1мг/мл, 2мл </t>
  </si>
  <si>
    <t xml:space="preserve">Клемастин (клемастин фумарат) clemastine (clemastine fumarate) раствор для в/в, в/м под/кож. введения  1мг/мл,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</si>
  <si>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ացետիլսալիցիլաթթու, կոֆեին 200մգ+200մգ+40մգ</t>
  </si>
  <si>
    <t>Պարացետամոլ, ացետիլսալիցիլաթթու, կոֆեին paracetamol, acetylsalicylic acid, caffeine դեղահատ 200մգ+200մգ+40մգ: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</si>
  <si>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ацетилсалициловая кислота, кофеин 200мг+200мг+40мг </t>
  </si>
  <si>
    <t xml:space="preserve">Парацетамол, ацетилсалициловая кислота, кофеин paracetamol, acetylsalicylic acid, caffeine таблетка 200мг+200мг+40мг.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</si>
  <si>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Լակտուլոզ 200մլ</t>
  </si>
  <si>
    <t xml:space="preserve">Պետության կարիքների համար Լակտուլոզ (lactulose) լուծույթ ներքին ընդունման 670մգ/մլ (±3մգ/մլ), 200մլ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պահպանել ոչ ավել քան 25°C ջերմաստիճանի պայմաններում, երեխաների համար անհասանելի վայրում: Դեղը  ներառված է  ՀՀ-ում գրանցված դեղերի պետական գրանցամատյանում (ռեեստր) կամ պետք է համապատասխանի 502-Ն որոշման 2.3-րդ կետով սահմանված պահանջներին: </t>
  </si>
  <si>
    <t>Лактулоза 200мл</t>
  </si>
  <si>
    <t>Для нужд государства Лактулоза (lactulose) раствор для приема внутрь 670мг/мл (±3мг/мл), 200мл бутылка.Новое,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</si>
  <si>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Դիմետինդեն 1մգ/մլ, 20մլ</t>
  </si>
  <si>
    <t>Թիամին 50մգ/մլ, 1մլ</t>
  </si>
  <si>
    <t>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</si>
  <si>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50мг/мл, 1мл </t>
  </si>
  <si>
    <t xml:space="preserve">Тиамин (тиамина хлорид) thiamine (thiamine 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</si>
  <si>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Ֆամոտիդին 20մգ </t>
  </si>
  <si>
    <t>Մեթիլպրեդնիզալոն 16մգ</t>
  </si>
  <si>
    <t>Ացետիլսալիցիլաթթու 500մգ</t>
  </si>
  <si>
    <t>Ացետիլսալիցիլաթթու acetylsalicylic acid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</si>
  <si>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Ацетилсалициловая кислота 500мг</t>
  </si>
  <si>
    <t>Ацетилсалициловая кислота acetylsalicylic acid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</si>
  <si>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 xml:space="preserve">Կատվախոտի ոգեթուրմ 200մգ/մլ, 30մլ </t>
  </si>
  <si>
    <t xml:space="preserve">Հիդրոքլորթիազիդ 25մգ </t>
  </si>
  <si>
    <t xml:space="preserve">Պիրիդօքսին 50մգ/մլ, 1մլ </t>
  </si>
  <si>
    <t>Պիրիդօքսին (պիրիդօքսինի հիդրոքլորիդ) pyridoxine (pyridoxine hydrochloride)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12- 15°C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</si>
  <si>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Пиридоксин 50мг/мл, 1мл </t>
  </si>
  <si>
    <t>Пиридоксин (пиридоксина гидрохлорид) pyridoxine (pyridoxine hydrochloride) раствор для инъекций 50мг/мл,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12-25°C.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</si>
  <si>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Կատվախոտի ոգեթուրմ, առյուծագու ոգեթուրմ, ալոճենու ոգեթուրմ 100մլ</t>
  </si>
  <si>
    <t xml:space="preserve">Լոպերամիդ 2մգ  </t>
  </si>
  <si>
    <t>Գաբապենտին 300մգ</t>
  </si>
  <si>
    <t>Դիգoքսին 0,25մգ</t>
  </si>
  <si>
    <t>Հեպարին, անեսթեզին, բենզիլ նիկոտինատ, 25գ</t>
  </si>
  <si>
    <t>Պարացետամոլ 500մգ</t>
  </si>
  <si>
    <t>Պարացետամոլ paracetamol դեղահատ 500մգ: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</si>
  <si>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Парацетамол 500мг </t>
  </si>
  <si>
    <t>Парацетамол paracetamol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</si>
  <si>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Լևոֆլօքսացին 500մգ</t>
  </si>
  <si>
    <t>Սիլիմարին 22.5մգ</t>
  </si>
  <si>
    <t>Պանտոպրազոլ 40մգ</t>
  </si>
  <si>
    <t>Ցիանոկոբալամին 0.5մգ/մլ, 1մլ</t>
  </si>
  <si>
    <t>Ցիանոկոբալամին cyancobalamin լուծույթ ներարկման 0.5մգ/մլ,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</si>
  <si>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Цианкобаламин 0.5мг/мл, 1мл</t>
  </si>
  <si>
    <t>Цианкобаламин cyancobalamin раствор для инъекций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</si>
  <si>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Յոդ 50մգ/մլ, 30մլ</t>
  </si>
  <si>
    <t>Դիազեպամ 5մգ/մլ, 2մլ</t>
  </si>
  <si>
    <t>Թիոպենտալ (թիոպենտալ նատրիում) 500մգ</t>
  </si>
  <si>
    <t>Թիոպենտալ (թիոպենտալ նատրիում) thiopental (thiopental sodium) դեղափոշի լիոֆիլիզացված, ն/ե 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</si>
  <si>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Тиопентал (тиопентал натрия) 500мг</t>
  </si>
  <si>
    <t>Тиопентал (тиопентал натрия) thiopental (thiopental sodium) лекарственный порошок лиофилизированный раствора для инъекций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</si>
  <si>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Վարֆարին 2.5մգ</t>
  </si>
  <si>
    <t>Գենտամիցին 40մգ/մլ, 2մլ</t>
  </si>
  <si>
    <t xml:space="preserve">Պետության կարիքների համար 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լույսից պաշտպանված վայրում, երեխաների համար անհասանելի ոչ բարձր 25°C ջերմաստիճանի պայմաններում: </t>
  </si>
  <si>
    <t>Гентамицин 40мг/мл, 2мл</t>
  </si>
  <si>
    <t>Для государственных нужд. 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защищенном от света, недоступном для детей месте, при температуре не выше 25°С.</t>
  </si>
  <si>
    <t>Օնդանսետրոն 2մգ/մլ 4մլ</t>
  </si>
  <si>
    <t>Օնդանսետրոն (օնդանսետրոն հիդրոքլորիդի դիհիդրատ) ondansetron (ondansetron hydrochloride dihydrate) լուծույթ ներարկման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</si>
  <si>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Ондансетрон 2мг/мл 4мл</t>
  </si>
  <si>
    <t>Ондансетрон (ондансетрона гидрохлорид дигидрат)  (ondansetron hydrochloride dihydrate) раствор для инъекций 2мг/мл, ампулы по 4мл.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</si>
  <si>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Լիդոկային 20մգ/մլ, 2մլ</t>
  </si>
  <si>
    <t>Լիդոկային (Լիդոկայինի հիդրոքլորիդ) lidocaine (lidocaine hydrochloride)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</si>
  <si>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Лидокаин 20мг/мл, 2мл </t>
  </si>
  <si>
    <t>Лидокаин (лидокаина гидрохлорид) lidocaine (lidocaine hydrochloride) раствор для инъекций 20мг/мл,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</si>
  <si>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Ցիկլոպենտոլատ 10մգ/մլ, 5մլ</t>
  </si>
  <si>
    <t>Ցիկլոպենտոլատ (ցիկլոպենտոլատի հիդրոքլորիդ) ciclopentolate (ciclopentolate hydrochloride) ակնակաթիլներ 10մգ/մլ, 5մլ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</si>
  <si>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Циклопентолат 10мг/мл, 5мл</t>
  </si>
  <si>
    <t>Циклопентолат(циклопентолат гидроксид) ciclopentolate (ciclopentolate hydrochloride) глазные капли  10мг/мл, 5мл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</si>
  <si>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ԷԱՃԱՊՁԲ-2024/4-7-ԵՊԲՀ-2</t>
  </si>
  <si>
    <t>Դիկլոֆենակ 1մգ/մլ, 10մլ ակնակաթիլներ</t>
  </si>
  <si>
    <t>Արգինին 210,7մգ/մլ 20մլ</t>
  </si>
  <si>
    <t>Ֆենիլէֆրին 25մգ/մլ, 10մլ</t>
  </si>
  <si>
    <t xml:space="preserve">Սոյայի յուղ, տրիգլիցերիդներ, ձիթապտղի յուղ, ձկան յուղ (հարստացված օմեգա-3 թթուներով) 100մլ </t>
  </si>
  <si>
    <t>Ամինոթթվային կոմպլեքս 100մլ</t>
  </si>
  <si>
    <t>Լ-իզոլեյցին, Լ-լեյցին, Լ-լիզին (լիզինի ացետատ), Լ-մեթիոնին, Լ- ֆենիլալանին, L-թրեոնին, Լ- տրիպտոֆան, Լ-վալին, Լ- արգինին, Լ-հիստիդին, Լ-ալանին, գլիցին,  Լ-պրոլին, Լ-սերին, տաուրին,  Ն-ացետիլ Լ-թիրոզին, Ն ացետիլ Լ ցիստեին, Լ- խնձորաթթու  /L-isoleucine, L-leucine, L-lysine (lysine acetate), L-methionine, L-phenylalanine, L-threonine, L-triyptophan, L-valine, L-arginine, L-histidine, L-alanine, glycine, L-proline, L-serine, taurine, N-acetyl-L-tyrosine, N-acetyl-L-cysteine, L-malic acid/ լուծույթ կաթիլաներարկման 8մգ/մլ+13մգ/մլ+12մգ/մլ+3,12մգ/մլ+3,75 մգ/մլ+4,4մգ/մլ+2,01մգ/մլ+9մգ/մլ+7,5մգ/մլ+4,76մգ/մլ+9,3մգ/մլ+4,15մգ/մլ+9,71մգ/մլ+7,67մգ/մլ+0,4մգ/մլ+5,176մգ/մլ+0,77մգ/մլ+2,62մգ/մլ, 100մլ ապակե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</si>
  <si>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Аминокислотный комплекс 100мл </t>
  </si>
  <si>
    <t>Л-изолейцин,Л-лейцин, Л-лизин ( ацетат лизина), Л-метионин, Л-фенилаланин, Л-треонин, Л-триптофан, Л-валин, Л-аргинин, Л-гистидин, глицин, Л-аланин, Л-пролин, Л-серин, таурин, Л-цистеин (Н-ацетил Л-цистеин), Л-тирозин (Н-ацетил Л-тирозин), Л-аблочная кислота L-isoleucine, L-leucine, L-lysine (lysine monoacetate), L-methionine, L-phenylalanine, L-threonine, L-triyptophan, L-valine, L-arginine, L-histidine, glycine, L-alanine, L-proline, L-serine, taurine, L-cysteine (N-acetyl L-cysteine), L-tyrosine (N-acetyl L-tyrosine), L-malic acidраствор для капельного введения  в  стекляннх флаконах 8мг/мл+13мг/мл+12мг/мл+3,12мг/мл+3,75 мг/мл+4,4мг/мл+2,01мг/мл+9мг/мл+7,5мг/мл+4,76мг/мл+9,3мг/мл+4,15мг/мл+9,71мг/мл+7,67мг/мл+0,4мг/мл+5,176мг/мл+0,77мг/мл+2,62мг/мл, 100мл.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</si>
  <si>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Էնօքսապարին 40մգ/0,4մլ, 0,4մլ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</si>
  <si>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</si>
  <si>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Эноксипарин 40мг/0,4мл, 0,4мл</t>
  </si>
  <si>
    <t>Эноксипарин (эноксипарин натрия) enoxaparin (enoxaparin sodium) раствор для инъекций 40мг/0,4мл, 0,4мл предварительно заполненный шприц.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Лекарственное средство, приобретаемое для предоставления услуг тромболитической терапии и механической тромбэктомия при острых и/или подкострых ишемических инсультах в рамках бесплатной медицинской помощи и услуг, предоставляемых населению и гарантированных государством.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</si>
  <si>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11.07.2024թ. ԷԱՃԱՊՁԲ-2024/4-7-ԵՊԲՀ-4</t>
  </si>
  <si>
    <t>Իբուպրոֆեն 200մգ</t>
  </si>
  <si>
    <t>Իբուպրոֆեն ibuprofen դեղահատ թաղանթապատ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</si>
  <si>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Ибупрофен 200мг</t>
  </si>
  <si>
    <t>Ибупрофен ibuprofen таблетка покрырая оболочкой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</si>
  <si>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Մօքսիֆլօքսացին 5մգ/մլ, 5մլ</t>
  </si>
  <si>
    <t>Ցիպրոֆլոքսացին 3մգ/մլ, 10մլ ակնակաթիլ</t>
  </si>
  <si>
    <t>Ցիպրոֆլօքսացին (ցիպրոֆլօքսացինի հիդրոքլորիդ) ciprofloxacin  (ciprofloxacin hydrochloride) ակնակաթիլներ 3մգ/մլ, 10մլ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</si>
  <si>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3мг/мл, 10мл глазные капли</t>
  </si>
  <si>
    <t>Ципрофлоксацин (ципрофлоксацина гидрохлорид) ciprofloxacin (ciprofloxacin hydrochloride) глазные капли 3мг/мл, 10мл пластиковый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</si>
  <si>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Տետրացիկլին 10մգ/գ, 3գ ակնաքսուք</t>
  </si>
  <si>
    <t>Կապտոպրիլ 25մգ</t>
  </si>
  <si>
    <t>Կապտոպրիլ captopril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</si>
  <si>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Каптоприл 25мг</t>
  </si>
  <si>
    <t>Каптоприл captopril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</si>
  <si>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Լևոթիրօքսին 50մկգ</t>
  </si>
  <si>
    <t>Հիդրօքսիէթիլ օսլա 60մգ/մլ, 500մլ</t>
  </si>
  <si>
    <t>Հիդրօքսիէթիլ օսլա, hydroxyethyl starch լուծույթ կաթիլաներարկման 60մգ/մլ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</si>
  <si>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Гидроксиэтил крахмал 60мг/мл, 500мл </t>
  </si>
  <si>
    <t>Гидроксиэтил крахмал, hydroxyethyl starch раствордля капельного введения по  60мг/мл 500мл в пластиковой пакете, первичных  и вторичных упаковках , с 2-мя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</si>
  <si>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Լևոբուպիվակային 5մգ/մլ, 10մլ</t>
  </si>
  <si>
    <t>Լևոբուպիվակային 2,5մգ/մլ, 10մլ</t>
  </si>
  <si>
    <t>Ֆիտոմենադիոն 2մգ/0.2մլ, 0.2մլ</t>
  </si>
  <si>
    <t xml:space="preserve">Պետության կարիքների համար Ֆիտոմենադիոն լուծույթ ներարկման 2մգ, 0.2մլ ամպուլա և դեղաչափիչ սարք: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</si>
  <si>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Фитоменадион 2мг/0,2мл, 0,2мл</t>
  </si>
  <si>
    <t>Для государственных нужд. Фитоменадион  phytomenadione раствор для инъекций 2мг/0,2мл, 0,2мл, ампулы по 0.2мл и дозатр.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пункта 2.3, действующих на момент поставки каждой партии. Условия хранения: в защищенном от света, недоступном для детей месте, при температуре не выше 30°С.</t>
  </si>
  <si>
    <t>08.07.2024թ. ԷԱՃԱՊՁԲ-2024/16-19-ԵՊԲՀ-4</t>
  </si>
  <si>
    <t>Մօքսիֆլօքսացին 1,6մգ/մլ, 250մլ</t>
  </si>
  <si>
    <t>Մօքսիֆլօքսացին (մօքսիֆլօքսացինի հիդրոքլորիդ) moxifloxacin (moxifloxacin hydrochloride) լուծույթ կաթիլաներարկման 1.6մգ/մլ, 250մլ պլաստիկե փաթեթ՝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8-25°C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</si>
  <si>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</si>
  <si>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</si>
  <si>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23.07.2024թ. ԷԱՃԱՊՁԲ-2024/16-20-ԵՊԲՀ-7</t>
  </si>
  <si>
    <t>Նատրիումի քլորիդ 9մգ/մլ, 3000մլ</t>
  </si>
  <si>
    <t>Նատրիումի քլորիդ sodium chloride լուծույթ կաթիլաներարկման 9մգ/մլ 3000մլ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</si>
  <si>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</si>
  <si>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</si>
  <si>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Պարացետամոլ 100մլ</t>
  </si>
  <si>
    <t>Նատրիումի քլորիդ 100մգ/մլ, 50մլ</t>
  </si>
  <si>
    <t>Նատրիումի քլորիդ sodium chloride լուծույթ կաթիլաներարկման 100մգ/մլ, 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</si>
  <si>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</si>
  <si>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</si>
  <si>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Գլյուկոզ անջուր 100մգ/մլ, 200մլ</t>
  </si>
  <si>
    <t>Գլյուկոզ անջուր glucose anhydrous լուծույթ կաթիլաներարկման 100մգ/մլ,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</si>
  <si>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</si>
  <si>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</si>
  <si>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Լևոֆլօքսացին 5մգ/մլ, 100մլ</t>
  </si>
  <si>
    <t>էթանոլ 96%</t>
  </si>
  <si>
    <t xml:space="preserve">էթանոլ ethanol լուծույթ 96%: Փաթեթավորումը՝ 1000մլ կամ 2000մլ կամ 5000մլ,  ապակե կամ պլաստիկե շշիկ: Նոր է, չօգտագործված, գործարանային փաթեթավորմամբ: Հանձնելու պահին ապրանքի պիտանելիության ժամկետը  հետևյալն է՝ 2,5 տարի և ավելի պիտանիության ժամկետ ունեցող ապրանքիի համար՝ առնվազն 24 ամիս մնացորդային պիտանիության ժամկետ, մինչև 2,5 տարի պիտանիության ժամկետ ունեցող ապրանքի համար՝ առնվազն 12 ամիս մնացորդային պիտանիության ժամկետ: Պահպանման պայմանները՝ չոր, լույսից պաշտպանված վայրում, երեխաների համար անհասանելի վայրում, ոչ բարձր քան 30°C ջերմաստիճանի պայմաններում: Մատակարարման պահին էթանոլ 96%-ի չափումն իրականացվելու է դեղատնային չափիչ կոլբաներով (ԳՈՍՏ ստանդարտներին համապատասխան): </t>
  </si>
  <si>
    <t>լիտր</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</si>
  <si>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</si>
  <si>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</si>
  <si>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</si>
  <si>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20.08.2024թ. ԷԱՃԱՊՁԲ-2024/16-23-ԵՊԲՀ-1</t>
  </si>
  <si>
    <t>Դեքսպանթենոլ 50մգ/գ</t>
  </si>
  <si>
    <t xml:space="preserve">Դեքսպանթենոլ dexpanthenol ցողացիր 50մգ/գ, ոչ պակաս, քան 58գ  տարա: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15-25°C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</si>
  <si>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Декспантенол 50мг/г</t>
  </si>
  <si>
    <t xml:space="preserve">Декспантенол dexpanthenol спрей 50мг/г, тара не менее 58г.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</si>
  <si>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Ուրապիդիլ 5մգ/մլ, 10մլ</t>
  </si>
  <si>
    <t xml:space="preserve">Պետության կարիքների համար Ուրապիդիլ urapidil լուծույթ ն/ե ներարկման 5մգ/մլ, 10մլ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25°С ջերմաստիճանի պայմաններում: </t>
  </si>
  <si>
    <t>Урапиридил 5мг/мл, 10мл</t>
  </si>
  <si>
    <t xml:space="preserve">Для государственных нужд Урапиридил urapidil раствор для в/в  введения  5мг/мл, 10мл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</si>
  <si>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Նորէպինեֆրին 2մգ/մլ, 4մլ</t>
  </si>
  <si>
    <t xml:space="preserve">Պետության կարիքների համար Նորէպինեֆրին (norepinefrin) խտանյութ ն/ե ներարկման լուծույթի 2մգ/մլ, 4մլ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վայրում, սենյակային ջերմաստիճանի պայմաններում: </t>
  </si>
  <si>
    <t>Норэпинефрин 2мг/мл, 4мл</t>
  </si>
  <si>
    <t xml:space="preserve">Для государственных нужд Норэпинефрин  (norepinefrin)конц. для приг раствора для в/в введ. 2мг/мл, 4мл ампула.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</si>
  <si>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Ազիթրոմիցին 500մգ</t>
  </si>
  <si>
    <t xml:space="preserve">Ազիթրոմիցին (ազիթրոմիցին դիհիդրատ) azithromycin (azithromycin dihydrate) դեղահատ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</si>
  <si>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Азитромиин  500мг</t>
  </si>
  <si>
    <t xml:space="preserve">Азитромиин azithromycin таблетка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</si>
  <si>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Իզոֆլուրան 100մլ</t>
  </si>
  <si>
    <t>Իզոֆլուրան isoflurane լուծույթ շնչառման 100%, 100մլ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</si>
  <si>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</si>
  <si>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</si>
  <si>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ԷԱՃԱՊՁԲ-2024/15-13-ԵՊԲՀ-12</t>
  </si>
  <si>
    <t>Մորֆին 10մգ/մլ, 1մլ</t>
  </si>
  <si>
    <t>Պետության կարիքների համար Մորֆին  morphine լուծույթ մ/մ, ե/մ և ն/ե ներարկման 10մգ/մլ,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</si>
  <si>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Морфин 10мг/мл, 1мл</t>
  </si>
  <si>
    <t>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</si>
  <si>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14.08.2024թ. ԷԱՃԱՊՁԲ-2024/15-13-ԵՊԲՀ-7</t>
  </si>
  <si>
    <t>Ֆենտանիլ 0,05մգ/մլ, 2մլ</t>
  </si>
  <si>
    <t>Պետության կարիքների համար Ֆենտանիլ fentanyl լուծույթ ներարկման 0,05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</si>
  <si>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Фентанил 0,05мг/мл, 2мл </t>
  </si>
  <si>
    <t>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</si>
  <si>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Ամինոկապրոնաթթու 50մգ/մլ, 100մլ</t>
  </si>
  <si>
    <t>Ամինոկապրոնաթթու aminocaproic acid լուծույթ կաթիլաներարկման 50մգ/մլ,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0-20°C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</si>
  <si>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Аминокапроновая кислота 50мг/мл, 100мл</t>
  </si>
  <si>
    <t xml:space="preserve">Аминокапроновая кислота aminocaproic acid раствор для инфузий 50мг/мл, 100мл пластиковая упаковка, в первичной и вторичной упаковке,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</si>
  <si>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Պրոպոֆոլ 10մգ/մլ, 20մլ</t>
  </si>
  <si>
    <t>Պրոպոֆոլ propofol կիթ ներարկման 10մգ/մլ, 20մլ ապակե սրվակ կամ ամպուլա: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</si>
  <si>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Пропофол 10мг/мл, 20мл</t>
  </si>
  <si>
    <t xml:space="preserve">Пропофол propofol 10мг/мл, 20мл стеклянный флакон или ампула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</si>
  <si>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Ցեֆոտաքսիմ 1000մգ</t>
  </si>
  <si>
    <t>Ցեֆոտաքսիմ (ցեֆոտաքսիմ նատրիում) cefotaxime (cefotaxime sodium) դեղափոշի 1000մգ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</si>
  <si>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</si>
  <si>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</si>
  <si>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Դեքսամեթազոն 4մգ/մլ, 1մլ</t>
  </si>
  <si>
    <t>Դեքսամեթազոն (դեքսամեթազոն նատրիումի ֆոսֆատ) dexamethasone (dexamethasone sodium phosphate) լուծույթ ներարկման 4մգ/մլ,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</si>
  <si>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</si>
  <si>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</si>
  <si>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1000մլ</t>
  </si>
  <si>
    <t xml:space="preserve">Նատրիումի քլորիդ sodium chloride լուծույթ կաթիլաներարկման 9մգ/մլ, 1000մլ,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</si>
  <si>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Натрий хлорид 9мг/мл, 1000мл</t>
  </si>
  <si>
    <t>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t>
  </si>
  <si>
    <t>Թորած ջուր 3000մլ</t>
  </si>
  <si>
    <t xml:space="preserve">Պետության կարիքների համար Թորած ջուր, ստերիլ, 3000մլ տարողությամբ պլաստիկե փաթեթ կամ սրվակ: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զով, չոր, լույսից պաշտպանված վայրում: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</si>
  <si>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</si>
  <si>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условием.Условия хранения - в прохладном,  сухом, защищенном от света месте. </t>
  </si>
  <si>
    <t xml:space="preserve">Մետրոնիդազոլ 5մգ/մլ, 100մլ </t>
  </si>
  <si>
    <t>Մետրոնիդազոլ metronidazole լուծույթ ն/ե կաթիլաներարկման 5մգ/մլ, 100մլ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 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</si>
  <si>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</si>
  <si>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</si>
  <si>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</si>
  <si>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</si>
  <si>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</si>
  <si>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Поставщик должен предоставить оригинал сертификата ПАК Евразийского экономического союза.    </t>
  </si>
  <si>
    <t>Նատրիումի քլորիդ, կալիումի քլորիդ, կալցիումի քլորիդ 250մլ</t>
  </si>
  <si>
    <t xml:space="preserve">Նատրիումի քլորիդ, կալիումի քլորիդ, կալցիումի քլորիդ sodium chloride, potassium chloride, calcium chloride լուծույթ կաթիլաներարկման 8,6մգ/մլ+0,3մգ/մլ+ 0,33մգ/մլ,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</si>
  <si>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Натрия хлорид, калия хлорид, кальция хлорид  250мл</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</si>
  <si>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ПАК  Евразийского экономического союза.    </t>
  </si>
  <si>
    <t>Նատրիումի քլորիդ, կալիումի քլորիդ, կալցիումի քլորիդ 500մլ</t>
  </si>
  <si>
    <t>Նատրիումի քլորիդ, կալիումի քլորիդ, կալցիումի քլորիդ sodium chloride, potassium chloride, calcium chloride լուծույթ կաթիլաներարկման 8,6մգ/մլ+0,3մգ/մլ+ 0.33մգ/մլ, 500մլ պլաստիկե փաթեթ: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</si>
  <si>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</si>
  <si>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</si>
  <si>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Սևոֆլուրան 100%, 250մլ</t>
  </si>
  <si>
    <t>Սևոֆլուրան sevofluran հեղուկ շնչառման 100%-250մլ, Quik fil տեսակի փակող համակարգով պլաստիկե տարա կամ ապակյա շիշ: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</si>
  <si>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Севофлуран  100%, 250мл</t>
  </si>
  <si>
    <t xml:space="preserve">Севофлуран sevofluran жидкость для ингаляции 100%-250мл Quik fil вида с закрывающейся системой, пластиковая тара или стеклянная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</si>
  <si>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13.08.2024թ. ԷԱՃԱՊՁԲ-2024/15-13-ԵՊԲՀ-8</t>
  </si>
  <si>
    <t xml:space="preserve">Իբուպրոֆեն 400մգ </t>
  </si>
  <si>
    <t>Ացետիլսալիցիլաթթու, մագնեզիումի հիդրօքսիդ 150մգ+30.39մգ</t>
  </si>
  <si>
    <t>Ամինոֆիլին 24մգ/մլ, 5մլ</t>
  </si>
  <si>
    <t>Ամինոֆիլին( aminophylline) լուծույթ ներարկման 24մգ/մլ,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</si>
  <si>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Аминофилин 24мг/мл, 5мл </t>
  </si>
  <si>
    <t xml:space="preserve">Аминофилин( aminophylline)раствор для иньекций  24мг/мл,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</si>
  <si>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Ֆենազոն, լիդոկային 40մգ/գ+10մգ/գ</t>
  </si>
  <si>
    <t>Ֆենազոն, լիդոկային phenazone, lidocaine ականջակաթիլներ 40մգ/գ+10մգ/գ, 15գ կամ 15մլ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</si>
  <si>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Феназон лидокаин  40мг/г+10мг/г</t>
  </si>
  <si>
    <t xml:space="preserve">Феназон лидокаин phenazone, lidocaine ушные капли  40мг/гգ+10мг/г, 15г или 15мл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</si>
  <si>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Թիամին, ռիբոֆլավին, պիրիդօքսին, նիկոտինամիդ /5մգ/մլ+1մգ/մլ+ 5մգ/մլ+50մգ/մլ/, 2մլ</t>
  </si>
  <si>
    <t>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</si>
  <si>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</si>
  <si>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</si>
  <si>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Գլիցերոլ 1000մգ</t>
  </si>
  <si>
    <t xml:space="preserve">Պետության կարիքների համար Գլիցերոլ glycerol մոմիկ ուղիղաղիքային 1000մգ: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25°C ջերմաստիճանի պայմաններում: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</si>
  <si>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</si>
  <si>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25°С. </t>
  </si>
  <si>
    <t>Կետամին 500մգ/10մլ, 10մլ</t>
  </si>
  <si>
    <t xml:space="preserve">Պետության կարիքների համար 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չոր, լույսից պաշտպանված, երեխաների համար անհասանելի վայրում, ոչ բարձր քան 30°C ջերմաստիճանի պայմաններում: </t>
  </si>
  <si>
    <t>Кетамин 500мг/10мл, 10мл</t>
  </si>
  <si>
    <t xml:space="preserve">Для государственных нужд 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осуществлении поставки каждой партии обязательным условием является соблюдение требований Постановления Правительства РА №502-Н, п.2.3, действующего на момент поставки каждой партии. Условия хранения. в сухом, защищенном от света, недоступном для детей месте, при температуре не выше 30°С. </t>
  </si>
  <si>
    <t>Պրոկային 5մգ/մլ, 5մլ</t>
  </si>
  <si>
    <t>Պրոկային (պրոկայինի հիդրոքլորիդ) procaine (procaine hydrochloride)  լուծույթ ներարկման 5մգ/մլ,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</si>
  <si>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Прокаин 5мг/мл, 5мл</t>
  </si>
  <si>
    <t xml:space="preserve">Прокаин (прокаин гидрохлорид) procaine (procaine hydrochloride)  раствор для иньекций 5мг/мл,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</si>
  <si>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Դեքստրոզ 400մգ/մլ, 5մլ</t>
  </si>
  <si>
    <t>Դեքստրոզ dextrose լուծույթ ն/ե ներարկման 400մգ/մլ,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</si>
  <si>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</si>
  <si>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</si>
  <si>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Ֆուրոսեմիդ 10մգ/մլ, 2մլ </t>
  </si>
  <si>
    <t>Ֆուրոսեմիդ furosemide լուծույթ  ներարկման 10 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</si>
  <si>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</si>
  <si>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</si>
  <si>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Մագնեզիումի սուլֆատ 250մգ/մլ, 5մլ</t>
  </si>
  <si>
    <t>Մագնեզիումի սուլֆատ (magnesium sulfate) լուծույթ ներարկման 250մգ/մլ, 5մլ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</si>
  <si>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</si>
  <si>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</si>
  <si>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Նատրիումի քլորիդ, կալիումի քլորիդ, նատրիումի ցիտրատ, անջուր գլյուկոզ 18.9գ</t>
  </si>
  <si>
    <t>Նատրիումի քլորիդ, կալիումի քլորիդ, նատրիումի ցիտրատ, անջուր գլյուկոզ sodium chloride, potassium chloride, sodium citrate, glucose anhydrous դեղափոշի ներքին ընդունման լուծույթի 3.5գ+2.5գ+2.9գ+ 10գ, 18.9գ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</si>
  <si>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</si>
  <si>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</si>
  <si>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Մետամիզոլ 500մգ/մլ, 2մլ</t>
  </si>
  <si>
    <t>Մետամիզոլ (մետամիզոլ նատրիում) metamizole (metamizole sodium) լուծույթ ներարկման 500մգ/մլ,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</si>
  <si>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</si>
  <si>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</si>
  <si>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Պապավերին 20մգ/մլ, 2մլ</t>
  </si>
  <si>
    <t>Պապավերին(պապավերինի հիդրոքլորիդ) papaverine (papaverine hydrochloride ) լուծույթ ներարկման 20մգ/մլ,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</si>
  <si>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</si>
  <si>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</si>
  <si>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Քլորամֆենիկոլ, մեթիլուրացիլ 40գ</t>
  </si>
  <si>
    <t>Քլորամֆենիկոլ, մեթիլուրացիլ chloramphenicol, methyluracil քսուք արտաքին կիրառման 300մգ/40գ+ 1600մգ/40գ, 40գ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</si>
  <si>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</si>
  <si>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</si>
  <si>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Պանկրեատին 150մգ</t>
  </si>
  <si>
    <t>Պանկրեատին (լիպազ 10000ԱՄ, ամիլազ 8000ԱՄ, պրոտեազ 600ԱՄ) pancreatin (lipase 10000U amylase 8000U, protease 600U) դեղապատիճ աղելույծ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</si>
  <si>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</si>
  <si>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</si>
  <si>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Ամիոդարոն 200մգ</t>
  </si>
  <si>
    <t>Ամիոդարոն (ամիոդարոնի հիդրոքլորիդ) amiodarone (amiodarone hydrochloride) դեղահատ 200մգ: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</si>
  <si>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</si>
  <si>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</si>
  <si>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Ացետազոլամիդ 250մգ</t>
  </si>
  <si>
    <t>Բենզիդամին+ցետիլպիրիդին, 3մգ+1մգ</t>
  </si>
  <si>
    <t xml:space="preserve">Տաուրին 40մգ/մլ, 10մլ </t>
  </si>
  <si>
    <t>Մերոպենեմ 500մգ</t>
  </si>
  <si>
    <t>Մերոպենեմ meropenem դեղափոշի ն/ե ներարկման/կաթիլաներարկման լուծույթի 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</si>
  <si>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</si>
  <si>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</si>
  <si>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Հակակատաղության պատվաստանյութ 1մլ </t>
  </si>
  <si>
    <t xml:space="preserve">Պետության կարիքների համար հակակատաղության պատվաստանյութ 1մլ - Ինակտիվացված, մաքրված կուլտուրա, հակառաբիկ վակցինա -1մլ, փոշի + լուծիչ: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2.3-րդ կետով   պահանջների պահպանումը:  Պահպանման պայմանները +2°C - +8°C: Չսառեցնել: Պահել երեխաների համար անհասանելի վայրում: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</si>
  <si>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</si>
  <si>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</si>
  <si>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16.08.2024թ. ԷԱՃԱՊՁԲ-2024/15-13-ԵՊԲՀ-11</t>
  </si>
  <si>
    <t xml:space="preserve">Ամօքսիցիլին 500մգ </t>
  </si>
  <si>
    <t xml:space="preserve">Ամօքսիցիլին (ամօքսիցիլինի տրիհիդրատ) amoxicillin (amoxicillin trihydrate) դեղապատիճ  500մգ: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</si>
  <si>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Амоксициллин 500мг</t>
  </si>
  <si>
    <t xml:space="preserve">Амоксициллин (амоксациллина тригидрат) amoxicillin (amoxicillin trihydrate) капсула  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</si>
  <si>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20.08.2024թ. ԷԱՃԱՊՁԲ-2024/16-23-ԵՊԲՀ-4</t>
  </si>
  <si>
    <t>Նատրիումի քլորիդ 9մգ/մլ, 200մլ</t>
  </si>
  <si>
    <t xml:space="preserve">Նատրիումի քլորիդ sodium chloride լուծույթ կաթիլաներարկման 9մգ/մլ,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Պայմանագրի կատարման փուլում մատակարարը  պարտադիր պետք է ներկայացնի  Եվրասիական տնտեսական միության ՊԱԳ օրիգինալ սերտիֆիկատ։ </t>
  </si>
  <si>
    <t>Натрий хлорид 9мг/мл, 200мл</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</si>
  <si>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На этапе исполнения контракта поставщик должен предоставить оригинал сертификата ПЭС Евразийского экономического союза.</t>
  </si>
  <si>
    <t>31.07.2024թ. ՀՄԱԱՊՁԲ-2024/5-ԵՊԲՀ</t>
  </si>
  <si>
    <t>Ցիպրոֆլօքսացին 2մգ/մլ, 200մլ</t>
  </si>
  <si>
    <t>Ցիպրոֆլօքսացին (ցիպրոֆլօքսացինի հիդրոքլորիդ) ciprofloxacin  (ciprofloxacin hydrochloride) լուծույթ կաթիլաներարկման 2մգ/մլ,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</si>
  <si>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</si>
  <si>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</si>
  <si>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Կալիումի քլորիդ 40մգ/մլ, 200մլ </t>
  </si>
  <si>
    <t>Կալիումի քլորիդ potassium chloride լուծույթ կաթիլաներարկման 40մգ/մլ, 200մլ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</si>
  <si>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</si>
  <si>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Обязательным условием является то, что на дату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а также на момент каждой поставки. При каждой поставке также применяются требования, определенные частью 3 статьи 23 Закона РА «О лекарственных средствах». </t>
  </si>
  <si>
    <t xml:space="preserve">Բուպիվակային սպինալ 5մգ/մլ, 4մլ </t>
  </si>
  <si>
    <t>Պետության կարիքների համար Բուպիվակային  bupivacaine լուծույթ ներարկման (սպինալ, (ծանր)) 5մգ/մլ, 4մլ ամպուլ: Որպես օժանդակ նյութ պարտադիր պարունակում է գլյուկոզայի մոնոհիդրատ 80մգ՝ ցավազրկման մակարդակը կոնտրոլ անելու և սելեկտիվ  ցավազրկում (աջ և ձախ կեսերում) ապահովելու համար: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</si>
  <si>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Бупивакаин спинальный  5 мг/мл, 4 мл</t>
  </si>
  <si>
    <t xml:space="preserve"> Для государственных нужд 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 В случае если лекарственный препарат зарегистрирован в реестре, на дату подачи заявки участником, а также на момент каждой поставки лекарственный препарат должен быть зарегистрирован в государственном реестре лекарственных средств (реестре), а также на момент каждой поставки применяются установленные требования статьи 23 части 3 Закона РА «О лекарственных средствах».</t>
  </si>
  <si>
    <t>Բենզիլպենիցիլն</t>
  </si>
  <si>
    <t xml:space="preserve">Պետության կարիքների համար Բենզիլպենիցիլին նատրիում դեղափոշի ն/ե, մ/մ և ե/մ ներարկման լուծույթի 1000000 ՄՄ,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</si>
  <si>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գնի պատճառով</t>
  </si>
  <si>
    <t>Տրիմեպերիդին 20մգ/մլ, 1մլ /Պրոմեդոլ/</t>
  </si>
  <si>
    <t xml:space="preserve">Պետության կարիքների համար Տրիմեպերիդին trimeperidine  լուծույթ մ/մ և ե/մ ներարկման 20մգ/մլ,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պետք է ներառված լինի  ՀՀ-ում գրանցված դեղերի պետական գրանցամատյանում (ռեեստր)  կամ պետք է համապատասխանի 502-Ն որոշման 2.3-րդ կետով սահմանված պահանջներին: Դեղի ռեեստրում գրանցված լինելու դեպքում՝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t>
  </si>
  <si>
    <t>չկայացած, ոչ մի հայտ</t>
  </si>
  <si>
    <t>Պարացետամոլ 150մգ մոմիկ</t>
  </si>
  <si>
    <t>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լույսից պաշտպանված վայրում, երեխաների համար անհասանելի ոչ բարձր 25°C ջերմաստիճանի պայմաններում: Դեղը  ներառված է ՀՀ-ում գրանցված դեղերի պետական գրանցամատյանում (ռեեստր):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</si>
  <si>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Ցինկի սուլֆատ 44մգ, Ցինկիտ</t>
  </si>
  <si>
    <t>Դեքսամեթազոն 0.5մգ</t>
  </si>
  <si>
    <t>Դիոսմեկտիտ</t>
  </si>
  <si>
    <t>Գնման առարկայի միջանցիկ ծածկագիրը` ըստ ԳՄԱ դասակարգման</t>
  </si>
  <si>
    <t>Անվանումը</t>
  </si>
  <si>
    <t>Տեխնիկական բնութագիրը</t>
  </si>
  <si>
    <t>Քանակը 2024</t>
  </si>
  <si>
    <t>Քանակը 2025</t>
  </si>
  <si>
    <t>Գումարը                           2025</t>
  </si>
  <si>
    <t>Ընդամենը</t>
  </si>
  <si>
    <t>Չկայացած</t>
  </si>
  <si>
    <t>Հ/Հ</t>
  </si>
  <si>
    <t xml:space="preserve">Պետության կարիքների համար Հակափայտացման շիճուկ 3000ԱՄ 1մլ: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+2°C - +8°C: Չսառեցնել: Պահել երեխաների համար անհասանելի վայրում: </t>
  </si>
  <si>
    <t>Պետության կարիքների համար Հակափայտացման հեղուկ AC- անատոքսին, 1մլ լուծույթ ներարկման: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2.3 կետով պահանջների պահպանումը:  Պահպանման պայմանները՝ երեխաների համար անհասանելի վայրում 2-8°C: Չ՛սառեցնել:</t>
  </si>
  <si>
    <t>Գլյուկոզ glucose լուծույթ կաթիլաներարկման 50մգ/մլ, 250մլ պլաստիկե փաթեթ, առաջնային և երկրորդային փաթեթավորմամբ, 2 ելքանի: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5-30°C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</si>
  <si>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Վիզիպակ պ/պ</t>
  </si>
  <si>
    <t xml:space="preserve">Վիզիպակ </t>
  </si>
  <si>
    <t>Ֆենոբարբիտալ</t>
  </si>
  <si>
    <t>Գադոբուտրոլ 604.72 մգ/մլ, 15մլ</t>
  </si>
  <si>
    <t>էնօքսապարին (էնօքսապարին նատրիում) enoxaparin (enoxaparin sodium) լուծույթ ներարկման 40մգ/0,4մլ, 0,4մլ նախալցված ներարկիչ: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t>
  </si>
  <si>
    <t>Կարճատև ազդեցության ինսուլին</t>
  </si>
  <si>
    <t>Բենզիլպենիցիլին</t>
  </si>
  <si>
    <t>Էնօքսապարին 40մգ/0,4մլ, 0,4մլ պ/պ</t>
  </si>
  <si>
    <r>
      <t xml:space="preserve">Դիֆենհիդրամին </t>
    </r>
    <r>
      <rPr>
        <sz val="10"/>
        <color rgb="FFFF0000"/>
        <rFont val="Sylfaen"/>
        <family val="1"/>
        <charset val="204"/>
      </rPr>
      <t>50</t>
    </r>
    <r>
      <rPr>
        <sz val="10"/>
        <color theme="1"/>
        <rFont val="Sylfaen"/>
        <family val="1"/>
        <charset val="204"/>
      </rPr>
      <t>մգ</t>
    </r>
  </si>
  <si>
    <t>Հերացի</t>
  </si>
  <si>
    <t>Հերացի գումար</t>
  </si>
  <si>
    <t>Մուրացան</t>
  </si>
  <si>
    <t>Մուրացան գումար</t>
  </si>
  <si>
    <t>Էնօքսապարին 40մգ/0,4մլ, 0,4մլ p/p</t>
  </si>
  <si>
    <t xml:space="preserve">Քանակը </t>
  </si>
  <si>
    <t>Չ/Հ</t>
  </si>
  <si>
    <t>Անվանում</t>
  </si>
  <si>
    <t>Տեխնիկական բնութագիր*</t>
  </si>
  <si>
    <t>Չ/Մ</t>
  </si>
  <si>
    <t>Քանակ</t>
  </si>
  <si>
    <t>*Գնման հայտը կազմվել է "Գնուների մասին" ՀՀ օրենքի 15-րդ հոդվածի 6-րդ մասի հիմնան վրա:</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</si>
  <si>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</si>
  <si>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</si>
  <si>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 xml:space="preserve">*Ապրանքների մատակարարումն իրականացվելու է 2025 թվականին՝ համապատասխան ֆինանսական միջոցներ նախատեսվելու դեպքում կողմերի միջև կնքվող համաձայնագիրն ուժի մեջ մտնելու օրվանից սկսած: </t>
  </si>
  <si>
    <t xml:space="preserve">*Բոլոր չափաբաժիններում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</si>
  <si>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*Ապրանքների մատակարարման ժամկետը, իսկ փուլային ձևով պայմանագրի կատարման դեպքում` առաջին փուլի ժամկետը, պետք է սահմանվի առնվազն 20 օրացուցային օր, որի հաշվարկը կատարվում է պայմանագրով նախատեսված կողմերի իրավունքների և պարտականությունների կատարման պայմանն ուժի մեջ մտնելու օրը, բացառությամբ այն դեպքերի, երբ ընտրված մասնակիցը համաձայնում է ապրանքը մատակարարել ավելի կարճ ժամկետներում:</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</si>
  <si>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</si>
  <si>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*50 մլն. ՀՀ դրամի սահմանաչափին հավասար կամ գերազանցող պայմանագրերը պատվիրատուի կողմից ենթակա են ստորագրման՝ բուհի հոգաբարձուների խորհրդի անդամների կողմից տվյալ պայմանագիրը կնքելու որոշման հաստատման դեպքում՝ հիմք ընդունելով բուհի կանոնադրության 39-րդ կետի 6-րդ ենթակետը:</t>
  </si>
  <si>
    <t>п/н</t>
  </si>
  <si>
    <t>Транзитный код, предусмотренный планом закупок по классификации CMA (CPV)</t>
  </si>
  <si>
    <t xml:space="preserve">Наименование </t>
  </si>
  <si>
    <t>Технические характеристики</t>
  </si>
  <si>
    <t>Ед.измер</t>
  </si>
  <si>
    <t xml:space="preserve">Кол-во </t>
  </si>
  <si>
    <t>Всего</t>
  </si>
  <si>
    <t>*Заявка на закупку сделана на основании Закона "О закупках" РА статьи 15, части 6.</t>
  </si>
  <si>
    <t>*Продукция будет поставлена ​​в 2025 году при условии предоставления соответствующих финансовых ресурсов, с даты вступления в силу соглашения между сторонами.</t>
  </si>
  <si>
    <t>*Срок поставки товара, а в случае поэтапного исполнения договора - срок первого этапа, должен быть установлен не менее 20 календарных дней, исчисление которых производится на дату заключения договора. силу условий исполнения прав и обязанностей сторон, предусмотренных договором, за исключением случаев, когда выбранный участник согласен поставить товар в более короткий срок.</t>
  </si>
  <si>
    <t>*Для всех лотов -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</si>
  <si>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*Техническая характеристика товара, предлагаемая участником, а в случаях, указанных в приглашении, также товарный знак и производитель, должны соответствовать друг другу и минимальным требованиям технической характеристики, указанной в приглашении. В данном случае оценочная комиссия оценивает также соответствие полного описания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в установленном порядке не исправляются участником или в результате исправления возникли иные несоответствия, то указанное обстоятельство  является основанием для неудовлетворительной оценки и отклонения заявления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</si>
  <si>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</si>
  <si>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</si>
  <si>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*В случае возможности различной (двойственной) интерпретации текстов объявлений и/или приглашений, опубликованных на русском и армянском языках, за основу принимается армянский текст.</t>
  </si>
  <si>
    <t xml:space="preserve">Ներարկիչ փականով /լոքով/  20մլ </t>
  </si>
  <si>
    <t xml:space="preserve">Ներարկիչ փականով /լոքով/ 5մլ  </t>
  </si>
  <si>
    <t>Ներարկիչ փականով /լոքով/ 10մլ</t>
  </si>
  <si>
    <t>Դիլատացիոն կաթետեր՝ չընդլայնվող գնդանոթով/1</t>
  </si>
  <si>
    <t xml:space="preserve">Բալոն չընդլայնվող գնդանոթով: Կաթետերի երկարությունը ոչ պակաս, քան՝ 145սմ: Հիդրոֆիլիկ ծածկույթով, նոմինալ ճնշումը ոչ պակաս, քան՝ 1013ԿՊա, մաքսիմալ ճնշումը՝ ոչ պակաս, քան՝ 2026ԿՊա  2.0-ից 4.0մմ տրամագծով բալոնների համար, ոչ պակաս, քան՝  1624ԿՊա՝ 4.5մմ-ից 5.0մմ  տրամագծով բալոնների համար: Բալոնները եռաթև են, որը թույլ է տալիս ճնշման արագ բարձրացումը բալոնի մեջ: Մուտքի ծայրի տրամագիծը` ոչ ավել, քան՝ 0.43մմ:                                                                                                                                                                                                                       Կախված վիրահատվող անոթի տրամագծի չափից կաթետերի պահանջվող չափերն են ըստ տրամագծի`2.0;2.25; 2.5; 2.75; 3.0; 3.25; 3.5; 3,75;4.0; 4.5; 5.0 մմ:                                                                                                                                                                                                           Կախված անոթի վնասված մասի չափից կաթետերի պահանջվող չափերն են ըստ երկարության`6մմ; 8մմ; 12մմ; 15մմ; 20մմ;25մմ; 30մմ: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</si>
  <si>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Դիլատացիոն կաթետեր՝ ընդլայնվող գնդանոթով/1</t>
  </si>
  <si>
    <t xml:space="preserve">Դիլատացիոն կաթետեր՝ ընդլայնվող գնդանոթով (բալոն ընդլայնվող գնդանոթով): Կաթետերի երկարությունը`ոչ պակաս, քան՝ 145սմ: Բալոնը եռաթև, որը թույլ է տալիս ճնշման արագ բարձրացումը բալոնի մեջ:  Մուտքի ծայրի տրամագիծը ոչ ավել, քան 0.41մմ՝ 1.0-1.5մմ-ի բալոնի դեպքում,  ոչ ավել, քան 0.43մմ՝ մնացած չափերի բալոնների դեպքում: Ծածկույթը հիդրոֆիլիկ: Կախված վիրահատվող անոթի անատոմիական առանձնահատկություններից  կաթետերի պահանջվող չափերն են ըստ տրամագծի`1.0մմ;1.25մմ;1.5մմ; 2.0մմ; 2.25մմ; 2.5մմ; 2.75մմ; 3.0մմ; 3.25մմ; 3.5մմ; 3.75մմ; 4.0մմ, նոմինալ ճնշումը ոչ պակաս, քան՝ 608ԿՊա, մաքսիմալ ճնշումը` 1.0-ից  3.0 մմ տրամագծերի դեպքում` ոչ պակաս, քան՝ 1419ԿՊա, 3.25մմ-ից 4.0մմ տրամագծի դեպքում`ոչ պակաս, քան՝  1216ԿՊա: Կախված անոթի վնասված մասի չափից կաթետերի պահանջվող չափերն են ըստ երկարության`5մմ; 10մմ; 15մմ; 20մմ; 30մմ; 40մմ: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</si>
  <si>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Ուղղորդիչ կաթետեր ռադիալ և ֆեմորալ միջամտությունների համար: Կաթետերի  աշխատանքային առանցքի նյութը պոլիտետրաֆլյուորոէթիլեն:                                                                                                                                                                                                                                 Կախված վիրահատվող անոթի տեսակից և անատոմիական առանձնահատկություններից կաթետերի պահանջվող երկարություններն են` 100սմ և 120սմ, կաթետերի երկարությունը 6 Fr  MP1 տեսակի  դեպքում` ոչ պակաս, քան՝ 125սմ:                                                                                                                                                                                                                   Կախված վիրահատվող անոթի տեսակից և վիրահատվող հիվանդի քաշից կաթետերի պահանջվող չափերն են՝ 6Fr, 7Fr, 8Fr:                                                                                                                                                                                                                                                                                 Կախված վիրահատվող հիվանդի քաշից, վիրահատվող անոթի տեսակից և առանձնահատկություններից կաթետերի ներքին տրամագիծը՝  6Fr-ի դեպքում՝ ոչ ավել, քան՝ 1.8մմ,  7Fr-ի դեպքում, ոչ ավել, քան՝ 2.06 կամ 2.08 մմ, 8Fr-ի դեպքում, ոչ ավել, քան՝ 2.31մմ:  Կախված վիրահատվող հիվանդի քաշից և վիրահատվող անոթից կաթետերի պահանջվող տեսակներն են ՝AL 075, AL1, AL1.5, AL2, AL3, AR1, AR2, JL3, JL3.5, JL4.0, JL4.5, JL5, JL6, JR3, JR4, JR4.5, JR5, JR6, EBU3.25, EBU3.5, EBU 3.75,EBU4,EBU4.5,EBU4.75, EBU5,TIG 3, TIG4.5,TIG 5,BL2.5,BL3,BL3.5,BL4, BL4.5, BR3.5,BR4.0,IMA1.0,BP-L,BP-R,IL3,IL3.5,IL4.IL4.5,IR1,IR1.5,IR2,ER4,VDR-L: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</si>
  <si>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Վաեր ուղղորդիչ լար/1</t>
  </si>
  <si>
    <t xml:space="preserve">Ուղղորդիչ լարը հիդրոֆիլիկ ծածկույթով է: Ծայրի զսպանակը պլատինից է, զսպանակի մնացած մասը՝  չժանգոտվող պողպատից: Զսպանակին անցումը նիկել տիտանից՝ պատված պոլիտետրաֆլյուորոէթիլենով (PTFE) հատուկ ծածկույթով: Ծայրի  քաշը ոչ ավել, քան՝ 0.6 գրամ: Լարի անցումը ծայրին ոչ ավել, քան՝ 2մմ, պատված է սիլիկոնով: Լարի երկարությունը՝ ոչ պակաս, քան՝180սմ, տրամագիծը՝ 0.014՞ 0.36մմ: Լարի հատվածը  չժանգոտվող մետաղից: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</si>
  <si>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</si>
  <si>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Միկրոկաթետեր, ներսի տրամագիծը դիստալ հատվածում ոչ ավել, քան՝ 0.018"/, պրոքսիմալ հատվածում ոչ ավել, քան՝ 0.021",  դրսի տրամագիծը դիստալ հատվածում ոչ ավել, քան՝ 1.8", պրոքսիմալ հատվածում ոչ ավել, քան՝ 2.6"- ապահովելու համար բարձր անցողունակությունը: Կախված վիրահատվող անոթի անատոմիական առանձնահատկություններից պահանջվող երկարություններն են՝ 130սմ, 150սմ: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</si>
  <si>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Վաեր ուղղորդիչ լար/2</t>
  </si>
  <si>
    <t xml:space="preserve">Վաերի առանցքը նիտինոլից, պատված պոլիուրետանավ, ռենտգենոկոնտրաստ: Ամբողջ աշխատանքային երկարությունը պատված է հատուկ ծածկույթով և գերճկուն է: Կիրառվում է բարդ վիրահատությունների ժամանակ: Կախված վիրահատվող անոթի անատոմիական առանձնահատկություններից կաթետերի պահանջվող չափերն են  ըստ տրամագծի՝ 0.018" (0.46մմ), 0.025" (0.64մմ), 0.032" (0.81մմ), 0.035" (0.89մմ), 0.038" (0.97մմ): Կախված վիրահատվող անոթի անատոմիական առանձնահատկություններից կաթետերի պահանջվող չափերն են ըստ երկարության՝ 153 սմ (Ճկուն ուղելարի երկարությունը 150սմ է: Ծայրի ճկուն հատվածի երկարությունը 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</si>
  <si>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Զարկերակ կարող գործիք 6Fr </t>
  </si>
  <si>
    <t xml:space="preserve">Ախտորոշիչ և ինտերվենցիոն միջամտությունների համար նախատեսված ինտրոդյուսեր  տրանսռադիալ կոմպլեկտ  5Fr-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</si>
  <si>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Ինտրոդյուսեր կոմպլեկտ ֆեմորալ  5Fr չափսի-  պարունակում է՝ ինտրոդյուսեր 10սմ (±2%) ծայրի երկարությամբ, 0.038" տրամագծով վայեր, 18G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</si>
  <si>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</si>
  <si>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Ախտորոշիչ և ինտերվենցիոն միջամտությունների համար նախատեսված ինտրոդյուսեր կոմպլեկտ ֆեմորալ  6Fr-  պարունակում է՝ ինտրոդյուսեր 10սմ (±2%) ծայրի երկարությամբ, 0.038" տրամագծով վայեր ,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</si>
  <si>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Դիլատացիոն կաթետեր՝ չընդլայնվող գնդանոթով/2 </t>
  </si>
  <si>
    <t xml:space="preserve">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</si>
  <si>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Դիլատացիոն կաթետեր՝ ընդլայնվող գնդանոթով/2 </t>
  </si>
  <si>
    <t xml:space="preserve">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քան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</si>
  <si>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Օդամղիչ սարք հավաքածու սրտաբանական, որը բաղկացած է` բարձր ճնշման եռակոմպոնենտ ինֆլյատոր սարքից (օդամղիչ), 20cc ներարկիչով, առավելագույն ճնշումը՝ 30 բարել, հեմոստատիկ Y-կոննեկտորից, որը սեղմակ տիպի է, զսպանակային մեխանիզմով աշխատող՝ մեկ հպումով աշխատելու համար, վաերի բռնիչից պտտելու համար (պտտող սարք),  ինտրոդյուսերի փականից, երկարացման ճկուն միացումից՝ եռուղիով: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</si>
  <si>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Ներարկիչ փականով /լոքով/, ներարկիչի մեջ լցվող ցանկացած պարունակության բաց թողնման բարձր ճշգրտություն, 20մլ:  Ֆորմատ՝ հատ: CE MARK կամ FDA որակի վկայականների առկայությունը պարտադիր է: Նոր է, չօգտագործված: Հանձնելու պահին ամբողջ պիտանելիության ժամկետի առնվազն 50%-ի առկայություն:     </t>
  </si>
  <si>
    <t xml:space="preserve">Ներարկիչ փականով /լոքով/ ներարկիչի մեջ լցվող ցանկացած պարունակության բաց թողնման բարձր ճշգրտություն, 5մլ:  Ֆորմատ՝ հատ: CE MARK կամ FDA որակի վկայականների առկայությունը պարտադիր է: Նոր է, չօգտագործված: Հանձնելու պահին ամբողջ պիտանելիության ժամկետի առնվազն 50%-ի առկայություն:     </t>
  </si>
  <si>
    <t xml:space="preserve">Ախտորոշիչ-ուղղորդիչ - Չժանգոտվող պողպատից` պատված պոլիտետրաֆլյուորոէթիլենով: Արտաքին պատումը հատուկ նյութով, որն ապահովում է սահունությունը:                                                                                                                                                                                                                           Կախված վիրահատվող անոթի տրամագծից ախտորոշիչ-ուղղորդիչի պահանջվող տրամագծերն են՝ 0,018; 0,021; 0,025;  0,035; 0,038 '', պահանջվող երկարություններն են՝ 150 սմ; 175 սմ;  260 սմ:                                                                                                                                                                 Կախված վիրահատության ժամանակ ռադիալ կամ ֆեմորալ միջամտությունների տեսակներից և անոթի տեսակից ախտորոշիչ-ուղղորդիչի պահանջվող տեսակներն են՝ ուղիղ կամ J-ձեւ:                                                                                                                                                                    Կախված վիրահատվող անոթի բարդության և գտնվելու տեղի, ախտորոշիչ-ուղղորդիչի յուրաքանչյուր երկարություն ունի իր ծայրի չափը, և  գերճկուն ծայրի պահանջվող չափերն են՝ 3 -25 մմ: Կախված վիրահատվող անոթի տեսակից և վիրահատության բարդությունից ուղղորդիչների պահանջվող տեսակներն են ֆիքսված և չֆիքսված: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</si>
  <si>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Անգիոգրաֆիկ վիրահատական ծածկոցների հավաքածու, անգիոգրաֆիկ վիրահատական հավաքածու, որն իր մեջ ներառում է՝ ներծծվող սրբիչ 32x32 սմ 3 հատ, վիրահատական խալաթ  XL չափի  2 հատ: Խալաթը հավելյալ պաշտպանիչ շերտով կամ այնպիսի ոչ կտորային նյութից, որը թույլ չի տա արյունը կամ այլ հեղուկ նյութեր ներթափանցեն բժշկի արտահագուստին:  Սարքի ծածկոց 165x106 սմ  1 հատ, ասեղնաբռնիչ  1 հատ, թաս 125մլ  1 հատ, թաս 200մլ  1 հատ, թաս 2500մլ  (հատուկ նախատեսված վայերների համար) 1 հատ, վիրահատական ծածկոց  SMS տեսակի, լավ ներծծող հատկությամբ՝ 70x160սմ՝ 1 հատ: Վիրահատական ծածկոցն ունի թափանցիկ, ախտահանումից չվնասվող նյութից եզրեր, 55սմ երկարությամբ: OP-ժապավեն 15x20 սմ  1 հատ, անգիոգրաֆիկ ծածկոց միակողմանի ներծծող 220x365 սմ 1հատ, սեղանի ծածկոց 100x180 սմ 1հատ: Հավաքածուում բոլոր նշված չափերի (բացառությամբ խալաթի) թույլատրելի տատանումը՝ ±10%: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</si>
  <si>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</si>
  <si>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Առաջին ընտրության ուղղորդիչ,  պոլիտետրաֆլուրոէթիլենային ծածկով, հիդրոֆիլ կորոնար ուղորդիչ, արտակարգ ճկունություն, աշխատում է բոլոր տեսակի ստենտերի հետ, ծայրակալը՝ 0,7գ, ծայրակալի ռենտգենանցանելիություն՝ 3 սմ, երկարությունը 180սմ, տրամագիծը՝ 0.36mm (0.014inch):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</si>
  <si>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Բազմաեռուղի պունկցիոն ասեղով </t>
  </si>
  <si>
    <t xml:space="preserve">Բազմաեռուղին ունի 3 հոսքի հնարավորություն, աջակողմյան փակ փականներով է: Լրակազմը պարունակում է  բազմաեռուղի բարձր ճնշման՝ 1 հատ, որի հոսքագծերին ամրացված են՝ հեղուկի հոսքի համար նախատեսված համակարգ` պլատսիկե ծայրակալով,  ռենտգենացայտուն նյութի համար ներարկման համակարգ, բարձր ճնշման երկարացուցիչ` ոչ պակաս, քան՝ 150սմ և առնվազն 800 PSI: Պունկցիոն ասեղը ՝ 18G 7սմ, սուր, առանց թևիկների:  Ճնշումը 500 PSI:  Միացուցիչը բարձր հոսքի, ծայրակալը՝ սիլիկոնե: Կոնեկտորը՝ սիլիկոնե, հիմքը պոլիկարբոնատ, և բարձր դասի պոլիէթիլեն: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</si>
  <si>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Դեղապատ ստենտ 48մմ </t>
  </si>
  <si>
    <t xml:space="preserve">Ներարկիչ փականով /լոքով/ ներարկիչի մեջ լցվող ցանկացած պարունակության բաց թողնման բարձր ճշգրտություն, 10մլ:  Ֆորմատ՝ հատ: CE MARK կամ FDA որակի վկայականների առկայությունը պարտադիր է: Նոր է, չօգտագործված: Հանձնելու պահին ամբողջ պիտանելիության ժամկետի առնվազն 50%-ի առկայություն:     </t>
  </si>
  <si>
    <t>Ստերիլ թանզիֆե անձեռոցիկներ</t>
  </si>
  <si>
    <t xml:space="preserve">Ստերիլ թանզիֆե անձեռոցիկներ 4"x4" (10cm 10cm) no X-Ray: Թանզիֆը սպիտակեցված է, 100% բամբակյա, USP փաթեթավորմամբ:  Անձեռոցիկները 12 շերտ ծալված, եզրերը մշակված: Չափսը՝ 10սմx10սմ (4"x4") : Ֆորմատ՝ 1 հատ ստերիլ թանզիֆե անձեռոցիկ: Փաթեթավորումը՝ 10-20 անձեռոցիկ, 1 պլաստիկ տարայի մեջ: Նոր է, չօգտագործված, գործարանային ստերիլ փաթեթավորմամբ: Հանձնելու պահին ամբողջ պիտանելիության ժամկետի առնվազն 70%-ի առկայություն:          </t>
  </si>
  <si>
    <t>Ճնշման հսկման հավաքածու</t>
  </si>
  <si>
    <t xml:space="preserve">Տրանդյուսեր  - 120սմ երկարությամբ, թափանցիկ, 30սմ երկարացման խողովակով ինվազիվ զարկերակային ճնշման անընդհատ հսկման հավաքածու: Տրանդյուսորը պարտադիր համատեղելի է կարդիոմոնիտորին միացվող Smith Medical MX 980-02 լարի հետ:  Ֆորմատ՝ հատ: Որակի սերտիֆիկատի/ների առկայությունը պարտադիր է: Նոր է, չօգտագործված: Հանձնելու պահին ամբողջ պիտանելիության ժամկետի առնվազն 50%-ի առկայություն:          </t>
  </si>
  <si>
    <t xml:space="preserve">Ինտրոդյուսեր ֆեմորալ </t>
  </si>
  <si>
    <t xml:space="preserve">Ախտորոշիչ և ինտերվենցիոն միջամտությունների համար նախատեսված ինտրոդյուսեր ֆեմորալ։ Կախված վիրահատվող անոթի անատոմիական առանձնահատկություններից ինտրոդյուսերի պահանջվող չափերն են՝  7Fr, 8Fr, 9Fr, 10Fr և 11Fr  չափսի: Կախված վիրահատվող անոթի անատոմիական առանձնահատկություններից ինտրոդյուսերի պահանջվող երկարություններն են՝ 23սմ, 35սմ, 45սմ, 55սմ, 90սմ, 0.035", 0.038" տրամագծով վայեր, կցված համակարգ եռուղիով  (բոլոր չափսերի թույլատրելի տատանումը ±2%):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</si>
  <si>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բալոն չընդլայնվող գնդանոթով: Կաթետերի երկարությունը ոչ պակաս, քան՝ 145սմ: Հիդրոֆիլիկ ծածկույթով, նոմինալ ճնշումը ոչ պակաս, քան՝ 1013ԿՊա, մաքսիմալ ճնշումը՝ ոչ պակաս, քան՝ 2026ԿՊա  2.0-ից 4.0մմ տրամագծով բալոնների համար, ոչ պակաս, քան՝  1624ԿՊա՝ 4.5մմ-ից 5.0մմ  տրամագծով բալոնների համար: Բալոնները եռաթև են, որը թույլ է տալիս ճնշման արագ բարձրացումը բալոնի մեջ: Մուտքի ծայրի տրամագիծը` ոչ ավել, քան՝ 0.43մմ:                                                                                                                                                                                                                       Կախված վիրահատվող անոթի տրամագծի չափից կաթետերի պահանջվող չափերն են ըստ տրամագծի`2.0; 2.25; 2.5; 2.75; 3.0; 3.25; 3.5; 3,75;4.0; 4.5; 5.0 մմ: Կախված անոթի վնասված մասի չափից կաթետերի պահանջվող չափերն են ըստ երկարության`6մմ; 8մմ; 12մմ; 15մմ; 20մմ; 25մմ; 30մմ: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</si>
  <si>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ուղղորդիչ կաթետեր ռադիալ և ֆեմորալ միջամտությունների համար:  Կաթետերի  աշխատանքային առանցքի նյութը պոլիտետրաֆլյուորոէթիլեն:                                                                                                                                                                                                                                 Կախված վիրահատվող անոթի տեսակից և անատոմիական առանձնահատկություններից կաթետերի պահանջվող երկարություններն են` 100սմ և 120սմ, կաթետերի երկարությունը 6 Fr  MP1 տեսակի  դեպքում` ոչ պակաս, քան՝ 125սմ:                                                                                                                                                                                                                   Կախված վիրահատվող անոթի տեսակից և վիրահատվող հիվանդի քաշից կաթետերի պահանջվող չափերն են՝ 6Fr, 7Fr, 8Fr:                                                                                                                                                                                                                                                                                 Կախված վիրահատվող հիվանդի քաշից, վիրահատվող անոթի տեսակից և առանձնահատկություններից կաթետերի ներքին տրամագիծը՝  6Fr-ի դեպքում՝ ոչ ավել, քան՝ 1.8մմ,  7Fr-ի դեպքում, ոչ ավել, քան՝ 2.06 կամ 2.08 մմ, 8Fr-ի դեպքում, ոչ ավել, քան՝ 2.31մմ:  Կախված վիրահատվող հիվանդի քաշից և վիրահատվող անոթից կաթետերի պահանջվող տեսակներն են ՝AL 075, AL1, AL1.5, AL2, AL3, AR1, AR2, JL3, JL3.5, JL4.0, JL4.5, JL5, JL6, JR3, JR4, JR4.5, JR5, JR6, EBU3.25, EBU3.5, EBU 3.75,EBU4,EBU4.5,EBU4.75, EBU5,TIG 3, TIG4.5,TIG 5,BL2.5,BL3,BL3.5,BL4, BL4.5, BR3.5,BR4.0,IMA1.0,BP-L,BP R,IL3,IL3.5,IL4.IL4.5,IR1,IR1.5,IR2,ER4,VDR-L: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</si>
  <si>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ուղղորդիչ լար: Ուղղորդիչ լարը հիդրոֆիլիկ ծածկույթով է: Ծայրի զսպանակը պլատինից է, զսպանակի մնացած մասը՝  չժանգոտվող պողպատից: Զսպանակին անցումը նիկել տիտանից՝ պատված պոլիտետրաֆլյուորոէթիլենով (PTFE) հատուկ ծածկույթով: Ծայրի  քաշը ոչ ավել, քան՝ 0.6 գրամ: Լարի անցումը ծայրին ոչ ավել, քան՝ 2մմ, պատված է սիլիկոնով: Լարի երկարությունը՝ ոչ պակաս, քան՝180սմ, տրամագիծը՝ 0.014՞ 0.36մմ: Լարի հատվածը  չժանգոտվող մետաղից: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</si>
  <si>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ախտորոշիչ կաթետեր` ինվազիվ պրոցեդուրաների համար:  Կախված վիրահատվող հիվանդի քաշից և վիրահատվող անոթից ախտորոշիչ կաթետերի պահանջվող չափերն են՝ 5Fr, 6Fr (5Fr, 6Fr՝ 37-40 մլ/վրկ անցունակությամբ): Կախված վիրահատվող անոթի անատոմիկական առանձնահատկություններից ախտորոշիչ կաթետերի պահանջվող տեսակներն են՝ AL-1, AL-2, AL-3, AR-1, AR-2, AR-3,  AR-JP, JL3.5, JL-4.0, JL-4.5, JL-5.0, JR-3.5, JR-4.0, JR-5.0,  MP-2.5, MP-3.0, MP-3.5, MP-4.0, ST, IM, IM-Round tip, IM-Short tip, IM-JP type, BP-JL,  BP-JR, PIG, PIG-Small, PIG-145°,  PIG-155°, PIG-Round 155°, BLK-4.0, Tiger տեսակի՝ ունիվերսալ, սրտի աջ և ձախ անոթների համար, ռադիալ և բրախիալ մոտեցման դեպքերում: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</si>
  <si>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ասպիրացիոն կաթետեր,  դիստալ չափը ոչ ավել, քան՝ 1.7մմ, պրոքսիմալ չափը ոչ ավել, քան՝ 1.4մմ, քաշող մակերեսը դիստալ մասում ոչ պակաս, քան՝  0.79մմ քառ., պրոքսիմալ հատվածում  ոչ պակաս, քան՝  0.95մմ քառ. մուտքի պրոֆիլը ոչ ավել, քան՝  0.019", հիդրոֆիլիկ ծածկույթ՝ ոչ պակաս, քան՝ 40սմ, աշխատող սեգմենտը ոչ ավել, քան՝ RX= 23սմ: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</si>
  <si>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ինտրոդյուսեր: Ախտորոշիչ և ինտերվենցիոն միջամտությունների համար նախատեսված ինտրոդյուսեր  տրանսռադիալ կոմպլեկտ  5Fr-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</si>
  <si>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ինտրոդյուսեր: Ինտրոդյուսեր կոմպլեկտ ֆեմորալ  5Fr չափսի-  պարունակում է՝ ինտրոդյուսեր 10սմ (±2%) ծայրի երկարությամբ, 0.038" տրամագծով վայեր,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</si>
  <si>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ինտրոդյուսեր ռադիալ 6Fr չափսի: Ախտորոշիչ և ինտերվենցիոն միջամտությունների համար նախատեսված ինտրոդյուսեր  տրանսռադիալ կոմպլեկտ  6Fr-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</si>
  <si>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ինտրոդյուսեր: Ախտորոշիչ և ինտերվենցիոն միջամտությունների համար նախատեսված ինտրոդյուսեր կոմպլեկտ ֆեմորալ  6Fr-  պարունակում է՝ ինտրոդյուսեր 10սմ (±2%) ծայրի երկարությամբ, 0.038" տրամագծով վայեր ,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</si>
  <si>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բալոնային կաթետր NC տիպի (չընդլայնվող գնդանոթով), 0,014”, կաթետրի երկարությունը` 142-143 սմ: Բալոնի նյութը` Պեբակս: Կրկնակի հիդրոֆիլային ծածկույթի առկայություն: Բալոնի կրկնակի շերտ` 3,5-5,0մմ չափսերի համար: Բալոնի նոմինալ բացման ճնշումը` ոչ ավել 12 մթն, պայթման առավելագույն ճնշումը` 18 մթն,  ծայրի պրոֆիլը` 0,018” (0.45) ±2%, ծայրի երկարությունը` ոչ ավել 3,74 մմ, շաֆթի պրոքսիմալ/դիստալ մասի տրամագիծը` 2,2/2,5F ±2%: Շաֆթի մեջ ինտեգրված  վոլֆրամային ռենտգեն-կոնտրաստ նշանակիրներ նվազագույնը 1,1 մմ երկարությամբ: Կախված վիրահատվող անոթի տրամագծից բալոնի պահաջվող չափերն են  ըստ տրամագծերի՝ -1.5, 2.0, 2.25, 2.5,2.75, 3.0, 3.25, 3.5, 3.75, 4.0, 4.5, 5.0 մմ: Կախված վիրահատության ժամանակ հիվանդի անոթի վնասվածքի չափից բալոնի պահանջվող չաափերն են ըստ երկարության` - 6մմ (առնվազն 1.5-4.0 տրամագծերի դեպքում), 8մմ (առկա բոլոր տրամագծերի դեպքում), 12մմ (առկա բոլոր տրամագծերի դեպքում),, 15 (առկա բոլոր տրամագծերի դեպքում), 20մմ (առկա բոլոր տրամագծերի դեպքում), 25 մմ (առնվազն 2.5 -3.5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</si>
  <si>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բալոնային կաթետր RX տիպի,  0,014”, կաթետրի երկարությունը` 145 սմ (±2%):  Բալոնի նյութը` Պեբակս: Արտաքին հատվածում կրկնակի հիդրոֆիլային ծածկույթ և հիդրոֆոբային ծածկույթ` կաթետրի հատվածում: Բալոնի կրկնակի շերտի հաստությունը` ոչ ավել քան 0,0014" (0.036 մմ) 2,25-5,0մմ չափսերի համար: Բալոնի նոմինալ բացման ճնշումը` առավելագույնը 8 մթն, պայթման առավելագույն ճնշումը` 14 մթն,  ծայրի պրոֆիլը` 0,017” (0.43) ( ±2%), ծայրի երկարությունը` ոչ ավել 3մմ, շաֆթի պրոքսիմալ/դիստալ մասի տրամագիծը` 2,1/2,4F (±2%): Շաֆթի մեջ ինտեգրված  վոլֆրամային ռենտգեն-կոնտրաստ նշանակիրներ  նվազագույնը 1,0 մմ երկարությամբ: Կախված վիրահատվող անոթի տրամագծից բալոնի պահաջվող չափերն են  ըստ տրամագծերի՝  1.2, 1.5, 2.0, 2.25, 2.5, 2.75, 3.0, 3.25, 3.5, 3.75, 4.0, 4.5, 5.0 մմ,( ±2%): Կախված վիրահատության ժամանակ հիվանդի անոթի վնասվածքի չափից բալոնի պահանջվող չափերն են ըստ երկարության` - 6մմ (առնվազն 1.2-4.0 տրամագծերի դեպքում), 8մմ (առնվազն 1.2-4.0 տրամագծերի դեպքում), 12մմ (առկա բոլոր տրամագծերի դեպքում), 15մմ (առկա բոլոր տրամագծերի դեպքում),  20մմ (առնվազն 1.2-4.0 տրամագծերի դեպքում), 25մմ (առնվազն 2.0-4.0 տրամագծերի դեպքում), 30 մմ (առնվազն 2.0-4.0 տրամագծերի դեպքում):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</si>
  <si>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օդամղիչ սարք-հավաքածու: Օդամղիչ սարք հավաքածու սրտաբանական, որը բաղկացած է` բարձր ճնշման եռակոմպոնենտ ինֆլյատոր սարքից (օդամղիչ), 20cc ներարկիչով, առավելագույն ճնշումը՝ 30 բարել, հեմոստատիկ Y-կոննեկտորից, որը սեղմակ տիպի է, զսպանակային մեխանիզմով աշխատող՝ մեկ հպումով աշխատելու համար, վաերի բռնիչից պտտելու համար (պտտող սարք),  ինտրոդյուսերի փականից, երկարացման ճկուն միացումից՝ եռուղիով: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</si>
  <si>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ախտորոշիչ-ուղղորդիչ - Չժանգոտվող պողպատից` պատված պոլիտետրաֆլյուորոէթիլենով: Արտաքին պատումը հատուկ նյութով, որն ապահովում է սահունությունը:                                                                                                                                                                                                                           Կախված վիրահատվող անոթի տրամագծից ախտորոշիչ-ուղղորդիչի պահանջվող տրամագծերն են՝ 0,018; 0,021; 0,025; 0,035; 0,038 '', պահանջվող երկարություններն են՝ 150 սմ; 175 սմ;  260 սմ:                                                                                                                                                                 Կախված վիրահատության ժամանակ ռադիալ կամ ֆեմորալ միջամտությունների տեսակներից և անոթի տեսակից ախտորոշիչ-ուղղորդիչի պահանջվող տեսակներն են՝ ուղիղ կամ J-ձեւ:                                                                                                                                                                    Կախված վիրահատվող անոթի բարդության և գտնվելու տեղի, ախտորոշիչ-ուղղորդիչի յուրաքանչյուր երկարություն ունի իր ծայրի չափը, և  գերՃկուն ծայրի պահանջվող չափերն են՝ 3 -25 մմ:                                                                                                                                                                               Կախված վիրահատվող անոթի տեսակից և վիրահատության բարդությունից ուղղորդիչների պահանջվող տեսակներն են ֆիքսված և չֆիքսված: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</si>
  <si>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Պետական պատվերով ստենտավորման ծառայությունների մատուցման նպատակով ձեռք բերվող անգիոգրաֆիկ վիրահատական ծածկոցների հավաքածու: Անգիոգրաֆիկ վիրահատական ծածկոցների հավաքածու, անգիոգրաֆիկ վիրահատական հավաքածու, որն իր մեջ ներառում է՝ ներծծվող սրբիչ 32x32 սմ 3 հատ, վիրահատական խալաթ  XL չափի  2 հատ: Խալաթը հավելյալ պաշտպանիչ շերտով կամ այնպիսի ոչ կտորային նյութից, որը թույլ չի տա արյունը կամ այլ հեղուկ նյութեր ներթափանցեն բժշկի արտահագուստին:  Սարքի ծածկոց 165x106սմ  1 հատ, ասեղնաբռնիչ  1 հատ, թաս 125մլ  1 հատ, թաս 200մլ  1 հատ, թաս 2500մլ  (հատուկ նախատեսված վայերների համար) 1 հատ, վիրահատական ծածկոց  SMS տեսակի, լավ ներծծող հատկությամբ՝ 70x160 սմ՝ 1 հատ: Վիրահատական ծածկոցն ունի թափանցիկ, ախտահանումից չվնասվող նյութից եզրեր, 55սմ երկարությամբ: OP-ժապավեն 15x20սմ  1 հատ, անգիոգրաֆիկ ծածկոց միակողմանի ներծծող 220x365 սմ 1հատ, սեղանի ծածկոց 100x180սմ 1հատ: Հավաքածուում բոլոր նշված չափերի (բացառությամբ խալաթի) թույլատրելի տատանումը՝ ±10%: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</si>
  <si>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Պետական պատվերով ստենտավորման ծառայությունների մատուցման նպատակով ձեռք բերվող ռադիալ զարկերակի փակիչ  - Տեղադրվում է դաստակից 3-4սմ հեռավորության վրա: Նոմինալ օդի ծավալը ոչ պակաս, քան՝ 13մլ, մաքսիմալ օդի ծավալը ոչ ավել, քան՝ 18մլ: Կախված վիրահատվող հիվանդի դաստակի չափերից ռադիալ զարկերակի փակիչի պահանջվող չափերն են՝ սովորական (M չափսի) և L-չափսի: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t>
  </si>
  <si>
    <t xml:space="preserve">Նեյրոթրոմբէկտոմիայի գործիք  </t>
  </si>
  <si>
    <t>Արյունականգ փական</t>
  </si>
  <si>
    <t xml:space="preserve">Ուղղորդիչ կաթետր 6Fr  </t>
  </si>
  <si>
    <t xml:space="preserve">Միկրոկաթետեր/1  </t>
  </si>
  <si>
    <t xml:space="preserve">Միկրոկաթետեր/2 </t>
  </si>
  <si>
    <t>Նեյրովասկուլյար ուղղորդիչ կաթետեր/1</t>
  </si>
  <si>
    <t>Նեյրովասկուլյար ուղղորդիչ կաթետեր/2</t>
  </si>
  <si>
    <t>Ինտրոդյուսեր ֆեմորալ 6Fr/3</t>
  </si>
  <si>
    <t>Ստենտ քնային զարկերակի ինքնաբացվող/1</t>
  </si>
  <si>
    <t>Ստենտ քնային զարկերակի ինքնաբացվող/2</t>
  </si>
  <si>
    <t>Ինտրոդյուսեր ֆեմորալ 8Fr/1</t>
  </si>
  <si>
    <t>Ինտրոդյուսեր ֆեմորալ 8Fr/2</t>
  </si>
  <si>
    <t>Զարկերակը կարող գործիք 8Fr/1</t>
  </si>
  <si>
    <t>Զարկերակը կարող գործիք 8Fr/2</t>
  </si>
  <si>
    <t>Ստենտ/ռետրիվեր /1</t>
  </si>
  <si>
    <t>Ստենտ/ռետրիվեր/2</t>
  </si>
  <si>
    <t xml:space="preserve">Կաթետեր ախտորոշիչ/1 </t>
  </si>
  <si>
    <t>Կաթետեր ախտորոշիչ/2</t>
  </si>
  <si>
    <t>Նեյրովասկուլյար ասպիրացիոն կաթետեր/1</t>
  </si>
  <si>
    <t>Նեյրովասկուլյար ասպիրացիոն կաթետեր/2</t>
  </si>
  <si>
    <t>Նեյրովասկուլյար ասպիրացիոն կաթետեր/3</t>
  </si>
  <si>
    <t>Նեյրովասկուլյար ասպիրացիոն կաթետեր/4</t>
  </si>
  <si>
    <t>Նեյրովասկուլյար ուղղորդիչ լար/1</t>
  </si>
  <si>
    <t>Նեյրովասկուլյար ուղղորդիչ լար/2</t>
  </si>
  <si>
    <t xml:space="preserve">Ուղղորդիչ լար/1 </t>
  </si>
  <si>
    <t xml:space="preserve">Ուղղորդիչ լար/2 </t>
  </si>
  <si>
    <t xml:space="preserve">Ճկուն ուղելար վաեր/1  </t>
  </si>
  <si>
    <t>Ճկուն ուղելար վաեր/2</t>
  </si>
  <si>
    <t xml:space="preserve">Նեյրովասկուլյար ուղղորդիչ լար/3 </t>
  </si>
  <si>
    <t>Նեյրովասկուլյար ուղղորդիչ լար/4</t>
  </si>
  <si>
    <t>Նեյրովասկուլյար ասպիրացիոն կաթետեր/5</t>
  </si>
  <si>
    <t>Նեյրովասկուլյար ասպիրացիոն կաթետեր/6</t>
  </si>
  <si>
    <t>Բալոնով բացվող պերիֆերիալ ստենտ</t>
  </si>
  <si>
    <t>Ինքնաբացվող պերիֆերիալ ստենտ</t>
  </si>
  <si>
    <t>Պերիֆերիալ դիլատացիոն
կաթետեր՝ 
0,035”, 0.018”, 0.014”
ուղորդիչ լարերի համակարգով</t>
  </si>
  <si>
    <t>Ինտրոդյուսեր ռադիալ 4Fr</t>
  </si>
  <si>
    <t>Ինտրոդյուսեր ֆեմորալ 4Fr</t>
  </si>
  <si>
    <t>Մետաղական միկրոպարույր</t>
  </si>
  <si>
    <t xml:space="preserve">Նեյրոթրոմբէկտոմիայի գործիք, որը նախատեսված գլխուղեղի խոշոր զարկերակներից բոլոր տեսակի թրոմբերի (թարմ, հին, օրգանիզացված) հեռացման համար։ Նախատեսված է առաջին անցման արդյունքի (first pass effect) համար։ Հրող լարի տրամագիծը ՝ 0.14" : Կիրառվում է 0.21" միկրոկաթետրների հետ։ Աշխատանքային մասն ունի երկու անկման զոնաներ՝ նախատեսված թրոմբի ինտեգրման համար և երկու զույգ "խելացի" մարկերներ, որոնք հետադարձ ինֆոմացիա են տալիս թրոմբի ինտեգրման մասին։ Հեռադիր ծայրը փակ զամբյուղ է, որի նպատակը հեռակա թրոմբոէմբոլիայի կանխումն է։ Թիրախ անոթի տրամագիծը՝ 2-5.5 մմ, ռետրիվերի արտաքին տրամագիծը՝4,0մմ կամ 4.5մմ կամ 5,5 մմ (±1%), ռետրիվերի ընդհանուր երկարությունը՝ 22մմ կամ 29մմ կամ 37մմ (±1%)։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</si>
  <si>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Պտտվող արյունականգ փականն ունի Y կոնֆիգուրացիա, 9F (0.118") ներքին տրամագիծ և երկու մուտք: Մուտքերից մեկը պտուտակով է՝ եռուղուն կամ ներարկման համակարգին միանալու համար, մյուս մուտքն ունի պտտվող փական՝ միկրոկաթետրի կամ միկրոուղելարի անցկացման համար, ինչպես նաև կանխում է արյան արտահոսքը կամ օդի ներհոսքը դեպի համակարգ։ Ելքն ունի 1 պտուտակ՝ միկրոկաթետրին կամ ուղղորդիչ կաթետրին միանալու համար։ Պտտվող արյունականգ փականը կազմված է պոլիկարբոնատից, իսկ փականի մասը սիլիկոնից է։ Պտտվող արյունականգ փականը  փաթեթավորված է 0,009”-0,018" ուղղորդչի ներթափանցման համար բութ ասեղով՝ 1 հատ,  պլաստիկ տորկերով`0.009" (0.23 mm)- 0.018" (0.46 mm) ուղղորդչին միացնելու համար-1 հատ: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</si>
  <si>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Ուղղորդիչ կաթետր` 2 ուղղորդիչ կաթետերների հավաքածու: Առկա է 2 կաթետրների միացման համակարգ։ Պրոքսիմալ հատվածները  պատրաստված են նեյլոնից, դիստալը՝ պոլիուրետանից: Արտաքին կաթետրի երկարությունը 95 սմ (±2%), արտաքին տրամագիծը 6Fr, ներքին լուսանցքը` ոչ պակաս 0.071''։ Ներքին կաթետրի երկարությունը 117 սմ (±2%), արտաքին տրամագիծը 5Fr, ներքին լուսանցքը ոչ պակաս` 0.048''։ Պատերը ամրացված են պողպատի երկշերտ ցանցով մինչ ծայրը: Ներքին շերտը տեֆլոնապատ: Ծայրը նուրբ, ատրավմատիկ: Կախված վիրահատվող անոթի անատոմիական առանձնահատկություններից արտաքին և ներքին կաթետրների  ծայրերը կարող են լինել՝ STR/JB2, STR/VTR, STR/SIM, MP2/JB2, MP2/SIM, MP2/VTR, BUR/JB2, BUR/VTR տիպի:  Ցանկացած մատակարարված խմբաքանակի համար  CE MARK որակի վկայականի առկայությունը պարտադիր է: Նոր է, չօգտագործված, գործարանային ստերիլ փաթեթավորմամբ: Հանձնելու պահին ամբողջ պիտանելիության ժամկետի առնվազն 50%-ի առկայություն: </t>
  </si>
  <si>
    <t xml:space="preserve">Միկրոկաթետեր` 0.017",  ներքին տրամգծով միկրոխողովակ, երկարությունը ՝ առնվազն 150 սմ, ծայրը ուղիղ, գոլորշու օգնությամբ ծայրը վերաձևելու հնարավորություն։ Նախատեսված է անևրիզմայի խոռոչում միկրոպարույրների տեղադրման կամ արտերիովենոզ մալֆորմացիաների էմբոլիզացիայի համար։  Ծայրի մարկերների քանակը՝ 2։ Ունի հիդրոֆիլ ծածկույթ, 7 սեգմենտային կառուցվածք։ Ցանկացած մատակարարված խմբաքանակի համար  CE MARK  որակի վկայականի առկայությունը պարտադիր է: Նոր է, չօգտագործված, գործարանային ստերիլ փաթեթավորմամբ: Հանձնելու պահին ամբողջ պիտանելիության ժամկետի առնվազն 50%-ի առկայություն: </t>
  </si>
  <si>
    <t xml:space="preserve">Միկրակաթետեր`  0.027" ներքին տրամագծով միկրոխողովակ, երկարությունը ՝ առնվազն 150 սմ, ծայրը ուղիղ, գոլորշու օգնությամբ ծայրը վերաձևելու հնարավորություն։ Նախատեսված է անևրիզմայի խոռոչում միկրոպարույրների տեղադրման կամ արտերիովենոզ մալֆորմացիաների էմբոլիզացիայի համար։  Ծայրի մարկերների քանակը՝ 2։ Ունի հիդրոֆիլ ծածկույթ, 7 սեգմենտային կառուցվածք։ Մատակարարելիս  CE MARK որակի վկայականի առկայությունը պարտադիր է: Նոր է, չօգտագործված, գործարանային ստերիլ փաթեթավորմամբ: Հանձնելու պահին ամբողջ պիտանելիության ժամկետի առնվազն 50%-ի առկայություն: </t>
  </si>
  <si>
    <t xml:space="preserve">Նեյրովասկուլյար ուղղորդիչ կաթետր դիլատորով, որը նախատեսված է իշեմիկ ինսուլտի ներանոթային բուժման համար։ Ռենտգենանցանելիությունն ապահովվում է ծայրակալի պլատինային մարկերի  և ռենտգենոկոնտրաստ նյութի շնորհիվ։ Կախված վիրահատվող անոթի անատոմիական առանձնահատկություններից պահանջվող չափերն են ըստ տրամագծի՝ 6Fr -  արտաքինը` 2.70մմ (8Fr), ներքինը՝2.28մմ / 0.090”։ Կախված վիրահատվող անոթի անատոմիական առանձնահատկություններից պահանջվող չափերն են ըստ երկարության՝ 80սմ, 90սմ, 100սմ։ Հիդրոֆիլ ծածկույթի երկարությունը՝ 5-15սմ (±1%),  ծայրակալի տեսակը՝ Straight կամ Angled` կախված վիրահատվող անոթի անատոմիական առանձնահատկություններից։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</si>
  <si>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Նեյրովասկուլյար ուղղորդիչ կաթետր դիլատորով, որը նախատեսված է իշեմիկ ինսուլտի ներանոթային բուժման համար։ Ռենտգենանցանելիությունն ապահովվում է ծայրակալի պլատինային մարկերի  և ռենտգենոկոնտրաստ նյութի շնորհիվ։ Կախված վիրահատվող անոթի անատոմիական առանձնահատկություններից պահանջվող չափերն են ըստ տրամագծի՝ 6Fr -  արտաքինը` 2.70մմ (8Fr), ներքինը՝2.28մմ / 0.090”։ Կախված վիրահատվող անոթի անատոմիական առանձնահատկություններից պահանջվող չափերն են ըստ երկարության՝ 80սմ, 90սմ, 100սմ։ Հիդրոֆիլ ծածկույթի երկարությունը՝ 5-15սմ (±1%),  ծայրակալի տեսակը՝ Straight կամ Angled` կախված վիրահատվող անոթի անատոմիական առանձնահատկություններից։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</si>
  <si>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Ինտրոդյուսեր կոմպլեկտ ֆեմորալ  8Fr չափսի-  պարունակում է՝  ինտրոդյուսեր  ոչ ավել, քան՝ 10սմ ծայրի երկարությամբ, ունի 0.038" տրամագծով վայեր,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</si>
  <si>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Ինտրոդյուսեր կոմպլեկտ ֆեմորալ  8Fr չափսի-  պարունակում է՝  ինտրոդյուսեր  ոչ ավել, քան՝ 10սմ ծայրի երկարությամբ, ունի 0.038" տրամագծով վայեր,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</si>
  <si>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Ախտորոշիչ կաթետր, նյութը  նեյլոն կամ պոլիուրետան:  ՈԻնի չվնասող ռենտգենկոնտրաստ դիստալ ծայր: Մաքսիմալ ճնշումը 1200psi: Կախված վիրահատվող անոթի անատոմիական առանձնահատկություններից և վիրահատության տեսակից կաթետերի պահանջվող չափերն են՝  5Fr կամ 5,2Fr:  Կախված վիրահատվող անոթի անատոմիական առանձնահատկություններից  կաթետերի պահանջող երկարություններն են  65սմ-ից մինչև 125սմ ներառյալ (թույլատրելի տատանումը՝ ±2%)՝ ըստ համապատասխան ձևերի: Կախված վիրահատվող անոթի անատոմիական առանձնահատկություններից կաթետերի ծայրի ձևերն են`Ber 2,  JL 3,5; JL4; JL4,5; JL5; JL6; JR3,5; JR4; JR5; JR6; AL.75; AL1; AL2; AL3; AR1; AR2; MPA2; BIL4; IM; PIG: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</si>
  <si>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Ախտորոշիչ կաթետր, նյութը  նեյլոն կամ պոլիուրետան:  ՈԻնի չվնասող ռենտգենկոնտրաստ դիստալ ծայր: Մաքսիմալ ճնշումը 1200psi: Կախված վիրահատվող անոթի անատոմիական առանձնահատկություններից և վիրահատության տեսակից կաթետերի պահանջվող չափերն են՝  5Fr կամ 5,2Fr:  Կախված վիրահատվող անոթի անատոմիական առանձնահատկություններից  կաթետերի պահանջող երկարություններն են  65սմ-ից մինչև 125սմ ներառյալ (թույլատրելի տատանումը՝ ±2%)՝ ըստ համապատասխան ձևերի: Կախված վիրահատվող անոթի անատոմիական առանձնահատկություններից կաթետերի ծայրի ձևերն են`Ber 2,  JL 3,5; JL4; JL4,5; JL5; JL6; JR3,5; JR4; JR5; JR6; AL.75; AL1; AL2; AL3; AR1; AR2; MPA2; BIL4; IM; PIG: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</si>
  <si>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Նեյրովասկուլյար ասպիրացիոն կաթետեր, որը նախատեսված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և տրամագիծ քան մյուս ասպիրացիոն կաթետրները։ Հնարավոր է ծայրի ցանկացած ձևափոխում ջերմային ազդեցությամբ։ Կախված վիրահատվող անոթի անատոմիական առանձնահատկություններից և վիրահատության տեսակից կաթետերի պահանջվող չափերն են՝ երկարությունը՝ 115սմ,125 սմ, չափսը՝ 5Fr, մոտակա արտաքին տրամագիծը՝ 0.068 դյույմ / 1.7մմ, հեռադիր արտաքին տրամագիծը՝0.067դյույմ/1,7մմ, ներքին տրամագիծը՝ 0.055", հեռադիր ծայրի երկարությունը՝ 17 սմ, ծայրակալի տեսակը՝ ուղիղ։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</si>
  <si>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Նեյրովասկուլյար ասպիրացիոն կաթետեր, որը նախատեսված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և տրամագիծ քան մյուս ասպիրացիոն կաթետրները։ Հնարավոր է ծայրի ցանկացած ձևափոխում ջերմային ազդեցությամբ։ Կախված վիրահատվող անոթի անատոմիական առանձնահատկություններից և վիրահատության տեսակից կաթետերի պահանջվող չափերն են՝ երկարությունը՝ 115սմ,125 սմ, չափսը՝ 5Fr, մոտակա արտաքին տրամագիծը՝ 0.068 դյույմ / 1.7մմ, հեռադիր արտաքին տրամագիծը՝0.067դյույմ/1,7մմ, ներքին տրամագիծը՝ 0.055", հեռադիր ծայրի երկարությունը՝ 17 սմ, ծայրակալի տեսակը՝ ուղիղ։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</si>
  <si>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 xml:space="preserve">Նեյրովասկուլյար ասպիրացիոն կաթետեր, որը նախատեսված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և տրամագիծ քան մյուս ասպիրացիոն կաթետրները։ Հնարավոր է ծայրի ցանկացած ձևափոխում ջերմային ազդեցությամբ։ Կախված վիրահատվող անոթի անատոմիական առանձնահատկություններից և վիրահատության տեսակից կաթետերի պահանջվող չափերն են՝ երկարությունը՝ 131 սմ, չափսը՝ 6Fr, մոտակա արտաքին տրամագիծը՝ 0.0825"/2.1 մմ, հեռադիր արտաքին տրամագիծը՝0.0815"/2.1, ներքին տրամագիծը՝ 0.070", հեռադիր ծայրի երկարությունը՝ 19 սմ, ծայրակալի տեսակը՝ ուղիղ։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</si>
  <si>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Նեյրովասկուլյար ուղղորդիչ միկրոուղելար, որը նախատեսված է զարկերակային անևրիզմաների կամ սուր իշեմիկ կաթվածի ներանոթային բուժման համար։ ՈՒնի ճիշտ պտտվող համակարգ՝ անոթների բարդ անատոմիական հատվածներում առաջխաղացման համար, հիդրոֆիլիկ հատուկ ծածկույթի շնորհիվ կարելի է համատեղել փոքր ներքին տրամագիծ ունեցող միկրոկաթետերների հետ։ Պահանջվող երկարությունը՝ 200սմ է, ծայրակալի ռենտգեն տեսանելի հատվածի երկարությունը՝ 3սմ, հիդրոֆիլիկ ծածկույթի երկարությունը՝ 40սմ, արտաքին տրամագիծը դիստալ հատվածում՝ 0.3 մմ (0.012դյույմ), պրոքսիմալ հատվածում՝ 0.36 մմ (0.014դյույմ),  ծայրակալի տեսակը՝ ուղիղ, մեխանիկորեն վերաձևելու հնարավորությամբ։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</si>
  <si>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Նեյրովասկուլյար ուղղորդիչ միկրոուղելար, որը նախատեսված է զարկերակային անևրիզմաների կամ սուր իշեմիկ կաթվածի ներանոթային բուժման համար։ ՈՒնի ճիշտ պտտվող համակարգ՝ անոթների բարդ անատոմիական հատվածներում առաջխաղացման համար, հիդրոֆիլիկ հատուկ ծածկույթի շնորհիվ կարելի է համատեղել փոքր ներքին տրամագիծ ունեցող միկրոկաթետերների հետ։ Պահանջվող երկարությունը՝ 200սմ է, ծայրակալի ռենտգեն տեսանելի հատվածի երկարությունը՝ 3սմ, հիդրոֆիլիկ ծածկույթի երկարությունը՝ 40սմ, արտաքին տրամագիծը դիստալ հատվածում՝ 0.3 մմ (0.012դյույմ), պրոքսիմալ հատվածում՝ 0.36 մմ (0.014դյույմ),  ծայրակալի տեսակը՝ ուղիղ, մեխանիկորեն վերաձևելու հնարավորությամբ։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</si>
  <si>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Ուղղորդիչ լարի առանցքը կոշտ  նիտինոլից է, պատված վոլֆրամ պարունակող պոլիուրետանի շերտով, ռենտգենոկոնտրաստ:  Ուղղորդիչ լարի պահանջվող երկարությանն է՝  260 սմ: Պատված է հատուկ հիդրոֆիլիկ  ծածկույթով և գերճկուն է: Ծայրի ճկուն մասի երկարությունը 3սմ է, ձևը՝ անկյունային: Կախված վիրահատվող անոթի անատոմիական առանձնահատկություններից պահանջվող չափսն ըստ տրամագծի՝  0.035" (0.89 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</si>
  <si>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Ուղղորդիչ լարի առանցքը կոշտ  նիտինոլից է, պատված վոլֆրամ պարունակող պոլիուրետանի շերտով, ռենտգենոկոնտրաստ:  Ուղղորդիչ լարի պահանջվող երկարությանն է՝  260 սմ: Պատված է հատուկ հիդրոֆիլիկ  ծածկույթով և գերճկուն է: Ծայրի ճկուն մասի երկարությունը 3սմ է, ձևը՝ անկյունային: Կախված վիրահատվող անոթի անատոմիական առանձնահատկություններից պահանջվող չափսն ըստ տրամագծի՝  0.035" (0.89 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</si>
  <si>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Նեյրովասկուլյար միկրոկաթետեր, որը նախատեսված է տարատեսակ անոթային հիվանդությունների բուժման համար, ներառյալ՝ անևրիզմաների ներանոթային օբլիտերացիա, իշեմիկ կաթվածի դեպքում ներանոթային թրոմբէկտոմիա, ներգանգային անոթների ստենտավորում։ Ունի 2 ծայրային մարկերներ։ Հենքը միահյուսված մետաղական է, որը հնարավորություն է տալիս հաղթահարել ոլորուն անոթային համակարգը։ Ներքին ծածկույթը պոլիտետրաֆտորէթիլենից է, արտաքինը՝ հիդրոֆիլ։ Ունի 7 սեգմենտային կառուցվածք։ Կախված վիրահատվող անոթի անատոմիական առանձնահատկություններից և վիրահատության տեսակից կաթետերի պահանջվող չափերն են՝ աշխատանքային երկարությունը՝ 156 սմ, փափուկ ծայրի երկարությունը՝ 7 սմ, ներքին տրամագիծը՝ 0.53 սմ, մոտակա արտաքին տրամագիծը՝ 2.5 F(0.84մմ), հեռակա արտաքին տրամագիծը՝ 2.0F(0.67մմ), ծայրակալի ձևը՝ ուղիղ։ Հնարավոր է ծայրի ցանկացած ձևափոխում ջերմային ազդեցությամբ։ Բոլոր չափսերի թույլատրելի տատանումը՝ ± 1%: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</si>
  <si>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Նեյրովասկուլյար միկրոկաթետեր, որը նախատեսված է տարատեսակ անոթային հիվանդությունների բուժման համար, ներառյալ՝ անևրիզմաների ներանոթային օբլիտերացիա, իշեմիկ կաթվածի դեպքում ներանոթային թրոմբէկտոմիա, ներգանգային անոթների ստենտավորում։ Ունի 2 ծայրային մարկերներ։ Հենքը միահյուսված մետաղական է, որը հնարավորություն է տալիս հաղթահարել ոլորուն անոթային համակարգը։ Ներքին ծածկույթը պոլիտետրաֆտորէթիլենից է, արտաքինը՝ հիդրոֆիլ։ Ունի 7 սեգմենտային կառուցվածք։ Կախված վիրահատվող անոթի անատոմիական առանձնահատկություններից և վիրահատության տեսակից կաթետերի պահանջվող չափերն են՝ աշխատանքային երկարությունը՝ 156 սմ, փափուկ ծայրի երկարությունը՝ 7 սմ, ներքին տրամագիծը՝ 0.53 սմ, մոտակա արտաքին տրամագիծը՝ 2.5 F(0.84մմ), հեռակա արտաքին տրամագիծը՝ 2.0F(0.67մմ), ծայրակալի ձևը՝ ուղիղ։ Հնարավոր է ծայրի ցանկացած ձևափոխում ջերմային ազդեցությամբ։ Բոլոր չափսերի թույլատրելի տատանումը՝ ± 1%: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</si>
  <si>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 xml:space="preserve">Կառավարվող, հիդրոֆիլ միկրոուղղորդիչ է: Ուղղորդիչի տրամագիչը 0.14՛՛, երկարությունը 205սմ,  հիդրոֆիլ ծածկույթը՝ 36սմ, ծայրի ռադիոանթափանց հատվածի երկարությունը՝ 5սմ: Բոլոր չափսերի թույլատրելի տատանումը՝ ± 1%: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</si>
  <si>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Կառավարվող, հիդրոֆիլ միկրոուղղորդիչ է: Ուղղորդիչի տրամագիչը 0.14՛՛, երկարությունը 205սմ,  հիդրոֆիլ ծածկույթը՝ 36սմ, ծայրի ռադիոանթափանց հատվածի երկարությունը՝ 5սմ: Բոլոր չափսերի թույլատրելի տատանումը՝ ± 1%: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</si>
  <si>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Կաթետեր երկարացուցիչ ուղղորդիչի տրամագիչը 0.14՛՛, ընդհանուր երկարությունը 318սմ ( ± 1սմ):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</si>
  <si>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Կաթետեր երկարացուցիչ ուղղորդիչի տրամագիչը 0.14՛՛, ընդհանուր երկարությունը 318սմ ( ± 1սմ):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</si>
  <si>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Նեյրովասկուլյար ասպիրացիոն կաթետեր, որը նախատեսված է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Կախված վիրահատվող անոթի անատոմիական առանձնահատկություններից և վիրահատության տեսակից կաթետերի պահանջվող չափերն են՝ երկարությունը 132սմ-ից մինչև 160սմ։ Արտաքին տրամագիծը .084'', .076'', .060''։ Ներքին տրամագիծը  .068'', .062'', .043''։ Ծայրակալի տեսակը՝ ուղիղ, ամբողջ երկարությամբ նյութը PTFE։ Բոլոր չափսերի թույլատրելի տատանումը՝ ± 2%: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</si>
  <si>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 xml:space="preserve">Նեյրովասկուլյար ասպիրացիոն կաթետեր, որը նախատեսված է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Կախված վիրահատվող անոթի անատոմիական առանձնահատկություններից և վիրահատության տեսակից կաթետերի պահանջվող չափերն են՝ երկարությունը 132սմ-ից մինչև 160սմ։ Արտաքին տրամագիծը .084'', .076'', .060''։ Ներքին տրամագիծը  .068'', .062'', .043''։ Ծայրակալի տեսակը՝ ուղիղ, ամբողջ երկարությամբ նյութը PTFE։ Բոլոր չափսերի թույլատրելի տատանումը՝ ± 2%: Ֆորմատ՝ հատ: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</si>
  <si>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Ինտրոդյուսեր կոմպլեկտ ֆեմորալ  4Fr չափսի-  պարունակում է՝  ինտրոդյուսեր  ոչ ավել, քան՝ 10սմ ծայրի երկարությամբ, ունի 0.035" - 0,038" տրամագծով վայեր,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</si>
  <si>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Մետաղական միկրոպարույր անևրիզմայի էմբոլիզացիայի համար: Կախված վիրահատվող անոթի անատոմիական առանձնահատկություններից միկրոպարույրի պահանջվող տրամագիծը և երկարությունն են համապատասխանաբար՝ տրամագիծը 2;5, 3, 4, 5, 6, 7, 8, 9 մմ, երկարությունը՝ 4, 6, 8, 12, 15, 18, 22, 26, 21, 25, 37, 33 սմ: Տարածական ձևը՝ 3D: Նախատեսված է V-Trak® Delivery System համակարգի  և V-Grip մեխանիզմով հսկվող անջատիչի հետ աշխատելու համար : Ցանկացած մատակարարված խմբաքանակի համար  CE MARK որակի վկայականի առկայությունը պարտադիր է: Նոր է, չօգտագործված, գործարանային ստերիլ փաթեթավորմամբ: Հանձնելու պահին ամբողջ պիտանելիության ժամկետի առնվազն 50%-ի առկայություն: </t>
  </si>
  <si>
    <t xml:space="preserve">Բարձր մակարդակի ախտահանող (ԲՄԱ) և մանրէազերծող նյութ, խտանյութ  </t>
  </si>
  <si>
    <t xml:space="preserve">Ախտահանիչ խտանյութ՝ նախատեսված Էնդոսկոպների և  բժշկական նշանակության առարկաների (ԲՆԱ)  ախտահանման, նախամանրէազերծումային մշակման   համար </t>
  </si>
  <si>
    <t xml:space="preserve">Փոքր մակերեսների ախտահանման և մաքրման միջոց </t>
  </si>
  <si>
    <t>Ախտահանիչ միջոց,  խտանյութ՝ նախատեսված մեծ և փոքր մակերեսների ախտահանման և մաքրման համար</t>
  </si>
  <si>
    <t>Ակտիվ քլոր անջատող դյուրալույծ հաբ</t>
  </si>
  <si>
    <t>Հականեխիչ հեղուկ լվացող միջոց՝ ձեռքերի հիգիենիկ մշակման համար ՀՀ ԱՆ մեթոդական հրահանգով հաստատված</t>
  </si>
  <si>
    <t xml:space="preserve">Ֆերմենտատիվ լվացող նյութ` նախատեսված բժշկական իրերի լվացման համար </t>
  </si>
  <si>
    <t>Քլորհեքսիդին գլյուկոնատ 20% խտանյութ</t>
  </si>
  <si>
    <t xml:space="preserve">Պերհիդրոլ </t>
  </si>
  <si>
    <r>
      <t xml:space="preserve">Բաղադրությունը- Գլուտարալդեհիդ 20%, հակակոռոզիոն հավելումներ, կայունացնող նյութեր և այլ օժանդակ բաղադրամասեր: Փաթեթավորումը- 0.5 լիտր պոլիէթիլենային տարա:  0,5 լիտր խտանյութից պատրաստվում է  2%  5 լիտր աշխատանքային լուծույթ`բազմակի օգտագործման համար, որի պիտանելիության ժամկետը ոչ պակաս, քան՝ 30 օր է: Խտանյութից աշխատանքային լուծույթ կարելի է պատրաստել ըստ անհրաժեշտ ծավալի: 
Ունի թեստ զոլեր լուծույթի պիտանիությունը վերահսկելու համար: Ախտահանիչ նյութի pH 5,5-6,5:
Աշխատանքային լուծույթը նախատեսված է բժշկական նշանակության գործիքների, առարկաների, էնդոսկոպների ախտահանման, բարձր մակարդակի ախտահանման, մանրէազերծման և սպորազերծման համար: Ախտահանման տևողությունը մինչև 10 րոպե:                                                                                                                                      
Բարձր մակարդակի ախտահանման տևողությունը մինչև 10 րոպե:                                                                                        
Մանրէազերծման և սպորազերծման տևողությունը մինչև 60 րոպե: 
Վտանգավորության աստիճանը- 3-րդ, 4-րդ դաս:
Մատակարարման պահին խտանյութի պիտանիության ժամկետի 1/2-ի առկայություն: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t>
    </r>
    <r>
      <rPr>
        <sz val="10"/>
        <rFont val="Sylfaen"/>
        <family val="1"/>
        <charset val="204"/>
      </rPr>
      <t xml:space="preserve">Տեխնիկական բնութագրի կազմման հիմք է հանդիսացել ՀՀ ԱՆ մեթոդական հրահանգը: </t>
    </r>
  </si>
  <si>
    <t>Բաղադրությունը -  Դիդեցիլդիմեթիլ ամոնիումի քլորիդ- ոչ պակաս, քան՝0,14%, պոլիհեքսամեթիլենբիգուանիդ հիդրոքլորիդ- 0.080-0,096 % և այլ հավելումներ: Ախտահանիչ նյութն օժտված է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H1N1տեսակները), սնկերի (այդ թվում` կանդիդա և դերմատոֆիտիա) նկատմամբ և այլ մանրէների նկատմամբ:
Հակաբակտերիալ ազդեցությունը`մինչև 3րոպե                                                                                                                    
Հակավիրուսային ազդեցությունը`մինչև  5րոպե                                                                                                                       
Հակատուբերկուլյոզային ազդեցությունը`մինչև 15րոպե                                                                                                                    
Փաթեթավորումը - 750 միլիլիտր ցողացրիչ՝ անվտանգության փականով: Ախտահանիչ նյութի pH-5,0-7,0: Նախատեսված է  հիվանդանոցային և արտահիվանդանոցային  բժշկական օգնություն և սպասարկում իրականացնող կազմակերպություններում (մանկաբարձական ստացիոնարներում, այդ թվում` նեոնատոլոգիայի բաժանմունքներում,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և այլ  մակերեսների ախտահանման և  մաքրման համար: 
Վտանգավորության աստիճանը- 4-րդ, 5-րդ դաս: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Հանձնելու պահին ամբողջ պիտանիության ժամկետի առնվազն 1/2-ի առկայություն:  Տեխնիկական բնութագրի կազմման հիմք է հանդիսացել ՀՀ ԱՆ մեթոդական հրահանգը:</t>
  </si>
  <si>
    <t>Բաղադրությունը – դիդեցիլդիմեթիլամոնիումի քլորիդ- 2,5%-3%, N,N-բիս-(3-ամինոպրոպիլ) դոդեցիլպրոպան 1,3-դիամին -5,1%-5.5% (ЧАМ), ինչպես նաև օժանդակող բաղադրիչներ` էթիլենդիամինտետրաքացախաթթու, ոչ իոնածին մակերեսային ակտիվ նյութեր (ՄԱՆ), կայունացուցիչ, հոտավետ նյութեր և ջուր: 
Ախտահանիչ նյութն օժտված է հակամանրէային ակտիվությամբ  հատուկ վտանգավոր վարակների հարուցիչների (ժանտախտ, տուլարեմիա, լեգիոնելոզ) նկատմամբ՝ ինչը հաստատված պետք է լինի ՀՀ Առողջապահության նախարարության կողմից հաստատված  մեթոդական հրահանգներով:
Փաթեթավորումը- 1լիտր ծավալով  պոլիէթիլենային տարա համապատասխան չափիչ բաժակով:                          
1լիտր խտանյութից պատրաստվում է մինչև 0,25%-անոց, ոչ պակաս, քան  400 լիտր  աշխատանքային լուծույթ, որն կապահովում է  հակաբակտերիալ  (ներառյալ՝ տուբերկուլյոզի միկոբակտերիաները),  հակավիրուսային (ներառյալ արտաընդերային հեպատիտները, ՄԻԱՎ-վարակը, պոլիոմիելիտը) և հակասնկային (այդ թվում` կանդիդա և դերմատոֆիտիա, բորբոսասնկեր) ազդեցությունը մինչև 60 րոպեում (ինչը հաստատված պետք է լինի ՀՀ Առողջապահության նախարարության կողմից հաստատված  մեթոդական հրահանգներով): Աշխատանքային լուծույթն ունի նաև լվացող և հոտակլանիչ ազդեցություն: Աշխատանքային լուծույթի պատրաստումը սենյակային ջերմաստիճանային պայմաններում՝ ոչ պակաս քան 15°C-ից մինչև ոչ ավել քան 25°C-ը: Ախտահանումը իրականացվում է սրբելու, ցողելու և թրջելու եղանակով: Ախտահանիչ նյութի pH-11,0-13,0: Ախտահանիչ նյութի հակամանրէային ազդեցությունը պահպանվում է առնվազն 3 ժամվա ընթացքում: Աշխատանքային լուծույթով սենքերում սրբելու եղանակով մակերեսների մշակման ժամանակ անհատական պաշտպանիչ միջոցների  օգտագործման անհրաժեշտություն չպետք է լինի և կարելի է կատարել հիվանդի ներկայությամբ: Ինչպես նաև հատակի ընթացիկ մաքրման ժամանակ հետագա ջրով լվանալու պահանջ չպետք է լինի (ինչը հաստատված է պետք է լինի ՀՀ Առողջապահության նախարարության կողմից հաստատված  մեթոդական հրահանգներով):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Օգտագործվում է մակերեսների, գույքի, սպիտակեղենի, լաբորատոր սպասքի և այլ պարագաների ախտահանման և մաքրման համար: Վտանգավորության աստիճանը- 3-րդ, 4-րդ դաս: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Հանձնելու պահին ամբողջ պիտանիության ժամկետի առնվազն 1/2-ի առկայություն: Տեխնիկական բնութագրի կազմման հիմք է հանդիսացել ՀՀ ԱՆ մեթոդական հրահանգը:</t>
  </si>
  <si>
    <t>Որպես ազդող նյութ պարունակում է դիքլորիզոցիանուրային թթվի  նատրիումական աղ: 1 հաբը 10 լ ջրում լուծելիս ստացվում է 0,015 % ակտիվ քլոր պարունակող աշխատանքային լուծույթ, որն օժտված է հակամանրէային ազդեցությամբ գրամբացասական և գրամդրական բակտերիաների նկատմամբ (այդ թվում՝ տուբերկուլոզի հարուցիչների, թեստավորված Միկոբակտերիում տեռռայի նկատմամբ), ներհիվանդանոցային վարակների (այսուհետ` ՆՀՎ) և հատուկ վտանգավոր վարակների (ժանտախտ, տուլյարեմիա, խոլերա, լեգիոնելոզ, սիբիրյան խոց, այդ թվում՝ սպորներ), կանդիդա տեսակի սնկերի և դերմատոֆիտների, վիրուսների (այդ թվում՝ պոլիոմիելիտի, արտաընդերային հեպատիտների, մարդու իմունային անբավարարության վիրուսի (այսուհետ՝ ՄԻԱՎ), ադենովիրուսի): Նախատեսված է մակերեսների ախտահանման համար, ունի հակավիրուսային, հակասնկային, հակաբակտերիալ, հակատուբերկուլյոզային ազդեցություն: Բացված պատրաստի լուծույթը պիտանի է ոչ պակաս 5 օր: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t>
  </si>
  <si>
    <t xml:space="preserve">Հականեխիչ լվացող միջոցն իրենից ներկայացնում է կիրառման համար պատրաստի մածուցիկ անգույն թափանցիկ առանց հոտի կամ կիրառվող հոտավետիչի հոտով հեղուկ: Որպես ազդող նյութ պարունակում է տրիկլոզան: Հականեխիչ լվացող միջոցը օժտված է հակամանրէային ակտիվությամբ գրամդրական (բացառությամբ տուբերկուլոզի միկոբակտերիաների) և գրամբացասական մանրէների նկատմամբ: Միջոցն օժտված է արտահայտված լվացող հատկություններով: Չի չորացնում ձեռքերի և մարմնի մաշկը, հիպոալերգիկ է, pH-ը չեզոք է: Հականեխիչ լվացող միջոցը նախատեսված է հականեխիչով մշակումից առաջ բժշկական անձնակազմի (այդ թվում՝ վիրաբույժների) ձեռքերի հիգիենիկ մշակման համար, բժշկական օգնություն և սպասարկում իրականացնող կազմակերպությունների  աշխատակիցների կողմից բժշկական միջամտություններ անցկացնելուց առաջ և հետո ձեռքերի հիգիենիկ մշակման համար, բժշկական օգնության դիմած անձանց ձեռքերի հիգիենիկ մշակման և մաշկային ծածկույթների սանիտարական մշակման համար: Փաթեթավորումը 1լ պոլիէթիլենային տարաներով: Ունի մղիչ պոմպ, 1 մղումը՝ 2-3 մլ: 
Ցանկացած մատակարարված խմբաքանակի համար որակի հավաստագրի/երի առկայությունը պարտադիր է: ՀՀ ԱՆ հաստատված մեթոդական հրահանգի առկայությունը պարտադիր է: Նոր է, չօգտագործված: Մատակարարման պահին ապրանքի պիտանիության ժամկետի 1/2-ի առկայություն: Տեխնիկական բնութագրի կազմման հիմք է հանդիսացել ՀՀ ԱՆ մեթոդական հրահանգը:  </t>
  </si>
  <si>
    <t>Չորս և ավելի ֆերմենտ պարունակող բազմակոմպոնենտ խտանյութ: Խտանյութից ստացված աշխատանքային լուծույթները չեն առաջացնում մետաղների ժանգոտում, չեն վնասում ջերմազգայուն նյութերը, լավ լվացվում են: Կիրառվում է տարբեր նյութերից բժշկական արտադրատեսակների, ներառյալ վիրաբուժական (այդ թվում խողովակ ունեցող), միկրովիրաբուժական և ատամնաբուժական (այդ թվում պտտվող) գործիքների ձեռքային եղանակով նախամանրէազերծումային մաքրման համար, կոշտ և ճկուն էնդոսկոպների ձեռքային եղանակով նախնական և նախամանրէազերծումային մաքրման համար (եզրափակիչ՝ բարձր մակարդակի ախտահանումից առաջ, էնդոսկոպներին կից գործիքների ձեռքային եղանակով նախամանրէազերծումային մաքրման համար: Լվացող միջոցի փաթեթավորումը 5լ տարայով: Նոր է, չօգտագործված գործարանային փաթեթավորմամաբ: Հանձնելու պահին  պիտանիության ժամկետի 1/2 ի առկայություն: Ցանկացած մատակարարված խմբաքանակի համար որակի հավաստագրի/երի առկայությունը պարտադիր է: ՀՀ ԱՆ հաստատված մեթոդական հրահանգի առկայությունը պարտադիր է:  Տեխնիկական բնութագրի կազմման հիմք է հանդիսացել ՀՀ ԱՆ մեթոդական հրահանգը:</t>
  </si>
  <si>
    <t>Քլորհեքսիդինի բիգլյուկոնատ 20% խտանյութ: Անտիսեպտիկ միջոց է: Փաթեթավորումը`500մլ կամ 1լ կամ 5լ տարաներով: Նոր է, չօգտագործված: Պահպանման պայմանները՝ լույսից պաշտպանված, 15-25°C ջերմասատիճանի պայմաններում, երախաների համար անհասանելի վայրում: Ֆորմատ` լիտր: Հանձնելու պահին պիտանիության ժամկետի 1/2-ի առկայություն:</t>
  </si>
  <si>
    <t>Պերհիդրոլ, որը անգույն, թափանցիկ հեղուկ է, բժշկական: Պերհիդրոլում ջրածնի պերօքսիդը՝ 33%: Հրդեհապայթյունավտանգ է:  Ֆորմատ՝ լիտր: Փաթեթվածքը` պոլիէթիլենային տարաներ կամ  կոնտեյներներ: Նոր է, չօգտագործված: Պահպանման պայմանները՝ պահել չոր տեղում: Հանձնելու պահին պիտանիության ժամկետի 1/2-ի առկայություն:</t>
  </si>
  <si>
    <t>Դիլատացիոն կաթետեր՝ չընդլայնվող գնդանոթով/3</t>
  </si>
  <si>
    <t>Դիլատացիոն կաթետեր՝ չընդլայնվող գնդանոթով/4</t>
  </si>
  <si>
    <t>Դիլատացիոն կաթետեր՝ չընդլայնվող գնդանոթով/5</t>
  </si>
  <si>
    <t>Դիլատացիոն կաթետեր՝ ընդլայնվող գնդանոթով/3</t>
  </si>
  <si>
    <t>Ուղղորդիչ կաթետեր՝ ռադիալ և ֆեմորալ միջամտությունների համար/1</t>
  </si>
  <si>
    <t>Ուղղորդիչ կաթետեր՝ ռադիալ և ֆեմորալ միջամտությունների համար/2</t>
  </si>
  <si>
    <t>Վաեր ուղղորդիչ լար/3</t>
  </si>
  <si>
    <t>Ախտորոշիչ կաթետեր/1</t>
  </si>
  <si>
    <t>Ախտորոշիչ կաթետեր/2</t>
  </si>
  <si>
    <t>Ախտորոշիչ կաթետեր/3</t>
  </si>
  <si>
    <t>Ախտորոշիչ կաթետեր/4</t>
  </si>
  <si>
    <t xml:space="preserve">Ախտորոշիչ կաթետեր/5  </t>
  </si>
  <si>
    <t>Թրոմբոասպիրացիոն կաթետեր/1</t>
  </si>
  <si>
    <t>Թրոմբոասպիրացիոն կաթետեր/2</t>
  </si>
  <si>
    <t>Միկրոկաթետեր/3</t>
  </si>
  <si>
    <t>Ինտրոդյուսեր ռադիալ 5Fr/1</t>
  </si>
  <si>
    <t>Ինտրոդյուսեր ռադիալ 5Fr/2</t>
  </si>
  <si>
    <t>Ինտրոդյուսեր ռադիալ 5Fr/3</t>
  </si>
  <si>
    <t>Ինտրոդյուսեր ֆեմորալ 5Fr/1</t>
  </si>
  <si>
    <t>Ինտրոդյուսեր ֆեմորալ 5Fr/2</t>
  </si>
  <si>
    <t>Ինտրոդյուսեր ռադիալ 6Fr/1</t>
  </si>
  <si>
    <t>Ինտրոդյուսեր ռադիալ 6Fr/2</t>
  </si>
  <si>
    <t>Ինտրոդյուսեր ֆեմորալ 6Fr/1</t>
  </si>
  <si>
    <t>Ինտրոդյուսեր ֆեմորալ 6Fr/2</t>
  </si>
  <si>
    <t>Օդամղիչ սարք-հավաքածու սրտաբանական/1</t>
  </si>
  <si>
    <t>Օդամղիչ սարք-հավաքածու սրտաբանական/2</t>
  </si>
  <si>
    <t>Ուղղորդիչ կաթետեր/1</t>
  </si>
  <si>
    <t>Ուղղորդիչ կաթետեր/2</t>
  </si>
  <si>
    <t>Ախտորոշիչ-ուղղորդիչ/1</t>
  </si>
  <si>
    <t>Ախտորոշիչ-ուղղորդիչ/2</t>
  </si>
  <si>
    <t>Անգիոգրաֆիկ վիրահատական ծածկոցների հավաքածու/1</t>
  </si>
  <si>
    <t>Անգիոգրաֆիկ վիրահատական ծածկոցների հավաքածու/2</t>
  </si>
  <si>
    <t>Ռադիալ զարկերակի փակիչ/1</t>
  </si>
  <si>
    <t>Ռադիալ զարկերակի փակիչ/2</t>
  </si>
  <si>
    <t>Ուղղորդիչ լար/3</t>
  </si>
  <si>
    <t>Վաեր ուղղորդիչ լար/4</t>
  </si>
  <si>
    <t>Նեյրովասկուլյար ուղղորդիչ լար/5</t>
  </si>
  <si>
    <t>Նեյրովասկուլյար ուղղորդիչ լար/6</t>
  </si>
  <si>
    <t>Նեյրովասկուլյար միկրոկաթետեր/1</t>
  </si>
  <si>
    <t>Նեյրովասկուլյար միկրոկաթետեր/2</t>
  </si>
  <si>
    <t>Դիլատացիոն կաթետեր ընդլայնվող գնդանոթով/4</t>
  </si>
  <si>
    <t>Դիլատացիոն կաթետեր ընդլայնվող գնդանոթով/5</t>
  </si>
  <si>
    <t>Катетер для дилатации с нерасширяемым баллоном/1</t>
  </si>
  <si>
    <t>Дилатационный катетер с расширяющейся пушкой/1</t>
  </si>
  <si>
    <t xml:space="preserve">Дилатационный катетер с расширяющейся пушкой (баллон с расширяющейся пушкой). Длина катетера - не менее 145 см. Баллон трехконечный, что позволяет быстро повысить давление в баллоне. Входной диаметр не более 0,4 мм для баллонов 1,25 мм и не более 0,42 мм для баллонов других размеров. Покрытие - гидрофильное. В зависимости от анатомических особенностей оперируемого сосуда, необходимые размеры катетеров по диаметру составляют 1.25мм;1.5мм; 2.0мм; 2.25мм; 2.5мм; 2.75мм; 3.0мм; 3.5мм; 4.0мм, номинальное давление не менее 608 кПа, максимальное давление при диаметре от 1,25 до 3,0 мм - не менее 1419кПа, при диаметре от 3,5 мм до 4,0 мм - не менее 1216 кПа. В зависимости от размера поврежденной части сосуда требуемые размеры катетеров по длине 10 мм; 15 мм; 20 мм; 30 мм; 40 мм.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</si>
  <si>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Направляющий катетер для радиальных и феморальных вмешательств/1</t>
  </si>
  <si>
    <t xml:space="preserve">Направляющий катетер для радиальных и феморальных вмешательст. Материал рабочей оси катетера - политетрафлюороэтилен. В зависимости от типа и анатомических особенностей оперируемого сосуда требуемая длина катетера составляет 100 см и 120 см, а длина катетера для типа 6 Fr MP1 составляет не менее 125 см. В зависимости от типа оперируемого сосуда и веса оперируемого пациента, требуемый размер катетера - 6Fr, 7Fr, 8Fr. В зависимости от веса оперируемого пациента, типа и особенностей оперируемого сосуда, внутренний диаметр катетеров при 6Fr составляет не более 1,8 мм, при 7Fr, не более 2,06 или 2,08 мм, при 8Fr - не более 2,31 мм. В зависимости от веса оперируемого пациента и оперируемого сосуда, требуемые размеры катетеров являются: AL 075, AL1, AL1.5, AL2, AL3, AR1, AR2, JL3, JL3.5, JL4.0, JL4.5, JL5, JL6, JR3, JR4, JR4.5, JR5, JR6, EBU3.25, EBU3.5, EBU 3.75,EBU4,EBU4.5,EBU4.75, EBU5,TIG 3, TIG4.5,TIG 5,BL2.5,BL3,BL3.5,BL4, BL4.5, BR3.5,BR4.0,IMA1.0,BP-L,BP-R,IL3,IL3.5,IL4.IL4.5,IR1,IR1.5,IR2,ER4,VDR-L: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</si>
  <si>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Ваер направляющий шнур/1 </t>
  </si>
  <si>
    <t xml:space="preserve">Направляющий шнур имеет гидрофильное покрытие. Пружина кончика изготовлена из платины, остальная часть пружины - из нержавеющей стали. Пружинный переход должен быть никель-титановым со специальным покрытием из политетрафлюороэтиленом (PTFE). Вес кончика - не более 0,6 грамма. Переход шнура на кончик не более 2 мм, должен быть покрыт силиконом. Длина шнура - не менее 180 см, диаметр 0,014՞ 0,36 мм. Сегмент шнура  изготовлен из нержавеющего металла.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</si>
  <si>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Диагностический катетер/1</t>
  </si>
  <si>
    <t xml:space="preserve">Диагностический катетер для инвазивных процедур. В зависимости от веса оперируемого пациента и оперируемого сосуда, требуемый размер диагностического катетера - 5Fr, 6Fr (5Fr, 6Fr, с проницаемостью 37-40 мл/сек). В зависимости от анатомических особенностей оперируемого сосуда, требуемые виды диагностического катетера - AL-1, AL-2, AL-3, AR-1, AR-2, AR-3,  AR-JP, JL3.5, JL-4.0, JL-4.0, JL-5.0, JR-3.5, JR-4.0, JR-5.0,  MP-2.5, MP-3.0, MP-3.5, MP-4.0, ST, IM, IM-Round tip, IM-Short tip, IM-JP type, BP-JL,  BP-JR, PIG, PIG-Small, PIG-145°,  PIG-155°, PIG-Round 155°, BLK-4.0, типа Tiger, универсальный для правых и левых сосудов сердца при радиальном и брахиальном приближении.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</si>
  <si>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Тромбоаспирационный катетер/1</t>
  </si>
  <si>
    <t xml:space="preserve">Аспирационный катетер, дистальный размер не более 1,7 мм, проксимальный размер не более 1,4 мм, площадь вытяжения не менее 0,79 кв. мм, в проксимальной части - менее 0,95 кв. мм. входной профиль не более 0,019 ", гидрофильное покрытие не менее 40 см, рабочий сегмент не более RX = 23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</si>
  <si>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Микрокатетер/ 1</t>
  </si>
  <si>
    <t xml:space="preserve">Микрокатетер, внутренний диаметр в дистальной части - не более 0,018 "/, в проксимальной части - не более 0,021", внешний диаметр в дистальной части - не более 1,8 ", в проксимальной части - не более 2,6 "- для обеспечения высокой пропускной способности. В зависимости от анатомических особенностей оперируеого сосуда необходимая длина составляет 130 см, 150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</si>
  <si>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Инструмент для сшивания артерии. Устройство используется с артерией для быстрого, безопасного и надежного механического гемостаза. Это полностью биоразлагаемая система активного закрытия, включающая внутриартериальный анкер, нить, коллаген. Гемостатический анкер, закрепленный на внутренней стенке сосуда, полностью рассасывается в течение до 90 дней. Размер инструмента для сшивания артерии 6Fr.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t>
  </si>
  <si>
    <t>Интродьюсер радиальный 5Fr/1</t>
  </si>
  <si>
    <t xml:space="preserve">Интродьюсер комплект трансрадиальный размера 5Fr,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Должен быть новым, неиспользованным,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</si>
  <si>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Интродьюсер феморальный 5Fr/1</t>
  </si>
  <si>
    <t>Интродьюсер радиальный 6Fr/1</t>
  </si>
  <si>
    <t xml:space="preserve">Интродьюсер комплект трансрадиальный размера 6Fr,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</si>
  <si>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Интродьюсер феморальный  6Fr/1</t>
  </si>
  <si>
    <t>Дилатационный катетер с нерасширяющейся пушкой/2</t>
  </si>
  <si>
    <t xml:space="preserve">Дилатационный баллонный катетер,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</si>
  <si>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расширяющейся пушкой/2</t>
  </si>
  <si>
    <t xml:space="preserve">Баллонный катетер типа RX, 0,014”,  длина катетера - 145см (±2%). Материал баллона: пебакс. Двойное гидрофильное покрытие снаружи и гидрофобное покрытие на части катетера. Толщина двойного слоя баллона - не более 0,0014"(0,036 мм) для размеров 2,25-5,0мм. Номинальное давление открытия баллона составляет не более 8атм, максимальное давление взрыва составляет 14 атм, концевой профиль составляет 0,017”(0,43) ± 2%, длина кончика - не более 3мм, проксимальная / дистальная часть шафта составляет 2,1/2,4F (±2%). Вольфрамные рентгенконтрастные маркеры интегрированные в шафт, минимальной длиной 1,0 мм. В зависимости от диаметра оперируемого сосуда, требуемые размеры баллона по диаметру - 1.2, 1.5, 2.0, 2.25, 2.5,2.75, 3.0, 3.25, 3.5, 3.75, 4.0, 4.5, 5.0 мм,( ±2%): В зависимости от размера повреждения сосуда во время операции, размеры баллонов, требуемые размеры баллона по длине - 6мм (при диаметрах не менее 1.2-4.0), 8мм (при диаметрах не менее 1.2-4.0), 12мм (для всех доступных диаметров), 15мм (для всех доступных диаметров),  20мм (при диаметрах не менее 1.2-4.0), 25мм (при диаметрах не менее 2.0-4.0), 30 мм (при диаметрах не менее 2.0-4.0):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</si>
  <si>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Компрессор - набор кардиологический/1</t>
  </si>
  <si>
    <t xml:space="preserve">Компрессор - набор кардиологический, состоящий из трехкомпонентного инфлятора высокого давления, 20cc шприца, максимальное давление - 30 баррелей, гемостатического Y-коннектора компрессионного типа, работающего пружинным механизмом, для работы одним косанием, для ротации от держателя ваера (ротационное устройство), клапана интродьюсера, гибкого удлинительного соединения трайником.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</si>
  <si>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Шприц с локом 20мл</t>
  </si>
  <si>
    <t xml:space="preserve">Шприц с локом, Высокая точность высвобождения любого содержимого в шприце, 20 мл. Формат, шт. Требуются сертификаты качества CE MARK или FDA. Должен быть новым, неиспользованным, в заводской стерильной упаковке. Наличие по крайней мере 50% всего срока годности на момент доставки. </t>
  </si>
  <si>
    <t>Шприц с локом 5мл</t>
  </si>
  <si>
    <t xml:space="preserve">Шприц с локом, Высокая точность высвобождения любого содержимого в шприце, 5 мл. Формат, шт. Требуются сертификаты качества CE MARK или FDA. Новый, неиспользованный, в заводской стерильной упаковке. Наличие по крайней мере 50% всего срока годности на момент доставки. </t>
  </si>
  <si>
    <t>Направляющий катетер/1</t>
  </si>
  <si>
    <t xml:space="preserve">Внешний слой изготовлен из нейлона, средний слой - двухслойная стальная оплетка, внутренний слой - из PTFE (политетрафторэтилен), с рентгенконтрастным дистальным кончиком длиной в 2,5 мм. Многосегментная структура, термосоединение различных сегментов (мягкий кончик, формирующая часть, основной корпус). Кончик мягкий, гибкий и атравматичный. Гибридная технология оплетки увеличивает внутренний просвет катетера и поддерживает процесс манипуляции. Покрытие стенки катетера стальной сеткой препятствует сгибанию инструмента на месте анатомического сгиба сосудов. Катетеры имеют равномерный внутренний просвет по всей длине. Требуемый внутренний диаметр направляющего -  6Fr (6F-0.070). В зависимости от роста оперируемого пациента и анатомических особенностей сосуда, требуемая длина направляющего - 55см, 90см, 95см, 100см, 125см. В зависимости от анатомических особенностей оперируемого сосуда, требуемый тип края направляющего - JL3; JL3 SH; JL3,5; JL3,5 SH; JL3,5 ST;JL3,5 ST SH; JL4; JL4 ST; JL4 SH; JL4 ST SH; JL4,5; JL4,5 ST;JL4,5 SH; JL5; JL5 ST; JL5 SH; JL5 ST SH; JL6; JL3,5 MOD ST; JL4 MOD ST; JCL3,5; JCL 3,5 SH; JCL4; JCL4 SH; JCL4,5; JCL4,5 SH; JCL5 SH; XB3; XB3 SH; XB3,5; XB3,5 SH; XBLAD 3,5; XB4; XB4SH; XB LAD4; XB4,5; XB4,5 SH; XB LAD 4,5; AL.75; AL1; AL1ST; AL1 ST SH; AL1SH; AL 1,5; AL 1,5 ST; AL1,5 SH; AL 1,5 ST SH; AL2; AL2 ST; AL2 SH; AL2 ST SH; AL3; AL3 ST; AL3 SH; JR3,5; JR 3,5 ST; JR 3,5 SH; JR 3,5 ST SH; JR 4; JR4 ST; JR4 SH; JR4 ST SH; JR 4,5 ST; JR 4,5 ST SH; JR5; JR5 ST; JR5 SH; JR 6; JR6 SH; JCR 3,5; JCR 3,5 SH; JCR 4; JCR 4 SH; SCR3,5; SCR4; XBR1; XBR2; XBR CA; 3 DRC; AR1; AR1 SH; AR2; AR2 SH; ALR1,2; ALR 1,2 SH; NR4; JFL; JFL ST; JFL LT; JFR; JFR ST; RB; SON1; CAS1; CAS2; MPA1; MPA 1 SH; MPB1; MPB1 SH; H- STICK; H-STICK SH; LCB; LCB SH; RCB; RCB SH; EGB1; EGB2; EGB3; MPC; MPD; STR; Renal Curve1(small); Renal Curve (adult); J-curve; Contralateral 1; Contralateral 2; Vertebral; CBL; HY1; H1;  IM;  BARBEAU; IM SH; IM VB-1; NR4; JFL; JFL ST; JFL LT; JFR; JFR ST; RB. Формат: шт. Требуются сертификаты качества CE MARK или FDA.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</si>
  <si>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Диагностический направляющий/1</t>
  </si>
  <si>
    <t>Набор ангиографических операционных покрытий/1</t>
  </si>
  <si>
    <t xml:space="preserve">Набор ангиографических операционный, который содержит: абсорбирующее полотенце 32x32см 3 шт., операционный халат размера XL 2 шт. Халат с дополнительным защитным слоем или нетканевым материалом, предотвращающим проникновение крови или других жидкостей в одежду врача. Покрытие для устройства 165x106 см 1 шт., иглодержатель 1 шт., тазик 125 мл 1 шт., тазик 200 мл 1 шт., тазик 2500 (предназначенный для ваеров ) 1 шт., операционное покрывало типа SMS с хорошей впитываемостью, 70х160 см, 1 шт. Хирургическая повязка должна иметь прозрачные края материала- не поврежденные из за дезинфекции - 55 см. OP-лента 15x20 см 1 шт., ангиографическое покрывало одностороннего абсорбирования 220x365 см 1 шт., покрытие для стола 100x180 см 1 шт. Допустимое отклонение всех размеров в наборе  (кроме халата) - ± 10%.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</si>
  <si>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Локер радиальной артерии/1</t>
  </si>
  <si>
    <t xml:space="preserve">Локер радиальной артерии -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</si>
  <si>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Направляющий шнур/1</t>
  </si>
  <si>
    <t xml:space="preserve">Направляющий первого выбора, с политетрафторэтиленовым покрытием, гидрофильный коронарный направляющий, необычайная гибкость, работает со всеми типами стентов, наконечник - 0,7 г, рентгенпроницаемость наконечника - 3 см, длина - 180 см, диаметр - 0,36 мм (0.014inch).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</si>
  <si>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Мультитройник с пункционной иглой</t>
  </si>
  <si>
    <t xml:space="preserve">Мультитройник должен иметь возможность 3 потоков, должен быть с правосторонними закрытыми локами. Комплект должен содержать мультитройник высокого давления - 1 шт., к потоковым линиям которого должны быть прикреплены система для потока жидкости с пластиковым наконечником, инъекционная система для рентгенконтрастного вещества, удлинитель высокого давления не менее 150 см и не менее 800 PSI. Пункционная игла должна быть 18G 7см, острой, без крыльев.  Давление - 500 PSI. Коннектор должен быть высокого потока, наконечник должен быть силиконовым. Коннектор должен быть силиконовым, основа - поликарбонат и высококачественный полиэтилен.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</si>
  <si>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Шприц с локом 10мл</t>
  </si>
  <si>
    <t xml:space="preserve">Шприц с локом, Высокая точность высвобождения любого содержимого в шприце, 10 мл. Формат, шт. Требуются сертификаты качества CE MARK или FDA. Должен быть новым, неиспользованным, в заводской стерильной упаковке. Наличие по крайней мере 50% всего срока годности на момент доставки. </t>
  </si>
  <si>
    <t>Стерильные марлевые салфетки</t>
  </si>
  <si>
    <t xml:space="preserve">Стерильные марлевые салфетки 4"x4" (10cm 10cm) no X-Ray. Марля отбелена, 100% хлопок типа USP type VII. Сложена в 12 слоев, края обработаны. Размер: 10см х10см (4"х4") Формат: 1 шт. стерильная марлевая салфетка. Упаковка: 10 -20 шт. салфеток, в 1 пластиковом контейнере. Новый, неиспользованный, в заводской стерильной упаковке. Наличие по крайней мере 70% полного срока годности на момент доставки. </t>
  </si>
  <si>
    <t>Интродьюсер феморальный</t>
  </si>
  <si>
    <t xml:space="preserve">Интерактивная и интервенционная бедренная кость. В зависимости от анатомических особенностей операционного сосуда требуемый размер проводника составляет 7Fr, 8Fr, 9Fr, 10Fr, 11Fr. В зависимости от анатомических особенностей оперируемого сосуда необходимая длина интродьюсера составляет: 23см, 35см, 45см, 55см, 90см, диаметр проволоки 0,035", 0,038", прикрепляемая система трехходовая (±2%). Переход дилататора к струе с высокой точностью, что позволяет без дополнительного вмешательства (например, лезвия ланцета) погрузить интродьюсер в кровеносный сосуд.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</si>
  <si>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Ваер направляющий шнур/2</t>
  </si>
  <si>
    <t>Инструмент для сшивания артерии 6Fr</t>
  </si>
  <si>
    <t>Комплект для контроля давления</t>
  </si>
  <si>
    <t>Трансдьюсер  - длиной в 120см, прозрачная, с удлинительной трубкой в 30см, комплект для неинвазивного, непрерывного контроля артериального давления. Трансдьюсер должен быть совместим с кабелем Smith Medical MX 980-02, подключенным к кардиомонитору. Формат: шт. Требуется сертификат/ы качества. Новый, неиспользованный. Наличие по крайней мере 50% полного срока годности на момент доставки.</t>
  </si>
  <si>
    <t>Катетер для дилатации с нерасширяемым баллоном/3</t>
  </si>
  <si>
    <t xml:space="preserve"> Катетр  с нерасширяемым баллоном, длина катетера не менее 145см, закупаемый с целью для оказания услуг стентирования по госзаказу. С гидрофильным покрытием, номинальное давление не менее: 1013 кПа, максимальное давление не менее: 2026 кПа для цилиндров диаметром от 2,25 до 4,0 мм, не менее 1624 кПа для цилиндров диаметром от 4,5 до 5,0 мм.Цилиндры трехлопастные, что позволяет быстро нагнетать давление в цилиндре. Диаметр входного наконечника не более 0,43 мм. В зависимости от величины диаметра оперируемого сосуда необходимые размеры катетера по диаметру: 2,25; 2,5; 2,75; 3,0; 3,25; 3,5; 4,0; 4,5; 5,0 мм.    В зависимости от размера поврежденной части сосуда требуемые размеры катетеров по длине 6 мм; 8 мм; 12 мм; 15 мм; 20 мм; 25 мм; 30 мм.                                                                                                                                                                                                                         Формат: шт. Сертификаты качества CE MARK или FDA обязательны для любой поставляемой партии. Новый, неиспользованный, в стерильной заводской упаковке.Включает технические характеристики, функции и инструкции по использованию в виде заводского руководства. Наличие не менее 70% всего срока годности на момент поставки. Покупатель имеет право вернуть или заменить  размер товара на другой размер по мере необходимости, если в наличии имеется не менее 50% всего срока годности товара.</t>
  </si>
  <si>
    <t>Направляющий катетер для радиальных и феморальных вмешательств/2</t>
  </si>
  <si>
    <t xml:space="preserve">Направляющий катетер для радиальных и феморальных вмешательств, приобретаемый для предоставления услуг стентирования в рамках гос. заказа. Материал рабочей оси катетера - политетрафлюороэтилен. В зависимости от типа и анатомических особенностей оперируемого сосуда требуемая длина катетера составляет 100 см и 120 см, а длина катетера для типа 6 Fr MP1 составляет не менее 125 см. В зависимости от типа оперируемого сосуда и веса оперируемого пациента, требуемый размер катетера - 6Fr, 7Fr, 8Fr. В зависимости от веса оперируемого пациента, типа и особенностей оперируемого сосуда, внутренний диаметр катетеров при 6Fr составляет не более 1,8 мм, при 7Fr, не более 2,06 или 2,08 мм, при 8Fr - не более 2,31 мм. В зависимости от веса оперируемого пациента и оперируемого сосуда, требуемые размеры катетеров являются: AL 075, AL1, AL1.5, AL2, AL3, AR1, AR2, JL3, JL3.5, JL4.0, JL4.5, JL5, JL6, JR3, JR4, JR4.5, JR5, JR6, EBU3.25, EBU3.5, EBU 3.75,EBU4,EBU4.5,EBU4.75, EBU5,TIG 3, TIG4.5,TIG 5,BL2.5,BL3,BL3.5,BL4, BL4.5, BR3.5,BR4.0,IMA1.0,BP-L,BP-R,IL3,IL3.5,IL4.IL4.5,IR1,IR1.5,IR2,ER4,VDR-L: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</si>
  <si>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Направляющий шнур, приобретаемый для предоставления услуг стентирования в рамках гос. заказа. Направляющий шнур должен иметь гидрофильное покрытие. Пружина кончика должна быть изготовлена из платины, остальная часть пружины - из нержавеющей стали. Пружинный переход должен быть никель-титановым со специальным покрытием из политетрафлюороэтиленом (PTFE). Вес кончика - не более 0,6 грамма. Переход шнура на кончик не более 2 мм, должен быть покрыт силиконом. Длина шнура - не менее 180 см, диаметр 0,014 ± 0,36 мм. Сегмент шнура должен быть изготовлен из нержавеющего металла.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</si>
  <si>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Диагностический катетер/2</t>
  </si>
  <si>
    <t>Диагностический катетер для инвазивных процедур, приобретаемый для предоставления услуг стентирования в рамках гос. заказа. В зависимости от веса оперируемого пациента и оперируемого сосуда, требуемый размер диагностического катетера - 5Fr, 6Fr (5Fr, 6Fr, с проницаемостью 37-40 мл/сек). В зависимости от анатомических особенностей оперируемого сосуда, требуемые виды диагностического катетера - AL-1, AL-2, AL-3, AR-1, AR-2, AR-3,  AR-JP, JL3.5, JL-4.0, JL-4.0, JL-5.0, JR-3.5, JR-4.0, JR-5.0,  MP-2.5, MP-3.0, MP-3.5, MP-4.0, ST, IM, IM-Round tip, IM-Short tip, IM-JP type, BP-JL,  BP-JR, PIG, PIG-Small, PIG-145°,  PIG-155°, PIG-Round 155°, BLK-4.0, типа Tiger, универсальный для правых и левых сосудов сердца при радиальном и брахиальном приближении.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t>
  </si>
  <si>
    <t>Тромбоаспирационный катетер/2</t>
  </si>
  <si>
    <t xml:space="preserve">Аспирационный катетер, приобретаемый для предоставления услуг стентирования в рамках гос. заказа, дистальный размер не более 1,7 мм, проксимальный размер не более 1,4 мм, площадь вытяжения не менее 0,79 кв. мм, в проксимальной части - менее 0,95 кв. мм. входной профиль не более 0,019 ", гидрофильное покрытие не менее 40 см, рабочий сегмент не более RX = 23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</si>
  <si>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Интродьюсер радиальный 5Fr/2</t>
  </si>
  <si>
    <t xml:space="preserve">Интродьюсер, приобретаемый для предоставления услуг стентирования в рамках гос. заказа. Интродьюсер комплект трансрадиальный размера 5Fr,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</si>
  <si>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Интродьюсер феморальный 5Fr/2</t>
  </si>
  <si>
    <t>Интродьюсер радиальный 6Fr/2</t>
  </si>
  <si>
    <t xml:space="preserve">Интродьюсер, приобретаемый для предоставления услуг стентирования в рамках гос. заказа. Интродьюсер комплект трансрадиальный размера 6Fr,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</si>
  <si>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Интродьюсер феморальный  6Fr/2</t>
  </si>
  <si>
    <t>Дилатационный катетер с нерасширяющейся пушкой/4</t>
  </si>
  <si>
    <t xml:space="preserve">Дилатационный баллонный катетер, приобретаемый для предоставления услуг стентирования в рамках гос. заказа, типа NC (с нерасширяющейся пушкой), 0,014”, длина катетера - 142-143см. Материал баллона: пебакс. Двойное гидрофильное покрытие. Двойной слой баллона для размеров 3,5-5,0 мм. Номинальное давление открытия баллона составляет не более 12атм, максимальное давление выброса составляет 18 атм, концевой профиль составляет 0,018 ”(0,45) ± 2%, длина кончика - не более 3,74 мм, проксимальная / дистальная часть шафта составляет 2,2 / 2,5F ± 2%. Вольфрамные рентгенконтрастные маркеры интегрированные в шафт, минимальной длиной 1,1 мм. В зависимости от размера диаметра оперируемого сосуда, требуемый диаметр баллона составляет -1.5, 2.0, 2.25, 2.5,2.75, 3.0, 3.25, 3.5, 3.75, 4.0, 4.5, 5.0мм. В зависимости от размера поврежденной части сосуда, требуемая длина - 6мм (при диаметрах не менее 1.5-4.0), 8мм (для всех доступных диаметров), 12мм (для всех доступных диаметров), 15мм (для всех доступных диаметров), 20мм (для всех доступных диаметров), 25мм (при диаметрах не менее 2.5- 3.5).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</si>
  <si>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Дилатационный катетер с расширяющейся пушкой/3</t>
  </si>
  <si>
    <t xml:space="preserve">Баллонный катетер типа RX, 0,014”, приобретаемый для предоставления услуг стентирования в рамках гос. заказа, длина катетера - 145см (±2%). Материал баллона: пебакс. Двойное гидрофильное покрытие снаружи и гидрофобное покрытие на части катетера. Толщина двойного слоя баллона - не более 0,0014"(0,036 мм) для размеров 2,25-5,0мм. Номинальное давление открытия баллона составляет не более 8атм, максимальное давление взрыва составляет 14 атм, концевой профиль составляет 0,017”(0,43) ± 2%, длина кончика - не более 3мм, проксимальная / дистальная часть шафта составляет 2,1/2,4F (±2%). Вольфрамные рентгенконтрастные маркеры интегрированные в шафт, минимальной длиной 1,0 мм. В зависимости от диаметра оперируемого сосуда, требуемые размеры баллона по диаметру - 1.2, 1.5, 2.0, 2.25, 2.5,2.75, 3.0, 3.25, 3.5, 3.75, 4.0, 4.5, 5.0 мм,( ±2%): В зависимости от размера повреждения сосуда во время операции, размеры баллонов, требуемые размеры баллона по длине - 6мм (при диаметрах не менее 1.2-4.0), 8мм (при диаметрах не менее 1.2-4.0), 12мм (для всех доступных диаметров), 15мм (для всех доступных диаметров),  20мм (при диаметрах не менее 1.2-4.0), 25мм (при диаметрах не менее 2.0-4.0), 30 мм (при диаметрах не менее 2.0-4.0):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</si>
  <si>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Компрессор-набор кардиологический/2</t>
  </si>
  <si>
    <t xml:space="preserve">Компрессор-набор кардиологический, приобретаемый для предоставления услуг стентирования в рамках гос. заказа, состоящий из трехкомпонентного инфлятора высокого давления, 20cc шприца, максимальное давление - 30 баррелей, гемостатического Y-коннектора компрессионного типа, работающего пружинным механизмом, для работы одним косанием, для ротации от держателя ваера (ротационное устройство), клапана интродьюсера, гибкого удлинительного соединения трайником.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</si>
  <si>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Направляющий катетер/2</t>
  </si>
  <si>
    <t xml:space="preserve">Направляющий катетер, приобретаемый для предоставления услуг стентирования в рамках гос. заказа. Внешний слой изготовлен из нейлона, средний слой - двухслойная стальная оплетка, внутренний слой - из PTFE (политетрафторэтилен), с рентгенконтрастным дистальным кончиком длиной в 2,5 мм. Многосегментная структура, термосоединение различных сегментов (мягкий кончик, формирующая часть, основной корпус). Кончик мягкий, гибкий и атравматичный. Гибридная технология оплетки увеличивает внутренний просвет катетера и поддерживает процесс манипуляции. Покрытие стенки катетера стальной сеткой препятствует сгибанию инструмента на месте анатомического сгиба сосудов. Катетеры имеют равномерный внутренний просвет по всей длине. Требуемый внутренний диаметр направляющего -  6Fr (6F-0.070). В зависимости от роста оперируемого пациента и анатомических особенностей сосуда, требуемая длина направляющего - 55см, 90см, 95см, 100, 125см. В зависимости от анатомических особенностей оперируемого сосуда, требуемый тип края направляющего - JL3; JL3 SH; JL3,5; JL3,5 SH; JL3,5 ST;JL3,5 ST SH; JL4; JL4 ST; JL4 SH; JL4 ST SH; JL4,5; JL4,5 ST;JL4,5 SH; JL5; JL5 ST; JL5 SH; JL5 ST SH; JL6; JL3,5 MOD ST; JL4 MOD ST; JCL3,5; JCL 3,5 SH; JCL4; JCL4 SH; JCL4,5; JCL4,5 SH; JCL5 SH; XB3; XB3 SH; XB3,5; XB3,5 SH; XBLAD 3,5; XB4; XB4SH; XB LAD4; XB4,5; XB4,5 SH; XB LAD 4,5; AL.75; AL1; AL1ST; AL1 ST SH; AL1SH; AL 1,5; AL 1,5 ST; AL1,5 SH; AL 1,5 ST SH; AL2; AL2 ST; AL2 SH; AL2 ST SH; AL3; AL3 ST; AL3 SH; JR3,5; JR 3,5 ST; JR 3,5 SH; JR 3,5 ST SH; JR 4; JR4 ST; JR4 SH; JR4 ST SH; JR 4,5 ST; JR 4,5 ST SH; JR5; JR5 ST; JR5 SH; JR 6; JR6 SH; JCR 3,5; JCR 3,5 SH; JCR 4; JCR 4 SH; SCR3,5; SCR4; XBR1; XBR2; XBR CA; 3 DRC; AR1; AR1 SH; AR2; AR2 SH; ALR1,2; ALR 1,2 SH; NR4; JFL; JFL ST; JFL LT; JFR; JFR ST; RB; SON1; CAS1; CAS2; MPA1; MPA 1 SH; MPB1; MPB1 SH; H- STICK; H-STICK SH; LCB; LCB SH; RCB; RCB SH; EGB1; EGB2; EGB3; MPC; MPD; STR; Renal Curve1(small); Renal Curve (adult); J-curve; Contralateral 1; Contralateral 2; Vertebral; CBL; HY1; H1;  IM;  BARBEAU; IM SH; IM VB-1; NR4; JFL; JFL ST; JFL LT; JFR; JFR ST; RB. Формат: шт. Требуются сертификаты качества CE MARK или FDA.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</si>
  <si>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Диагностический направляющий/2</t>
  </si>
  <si>
    <t xml:space="preserve">Диагностический направляющий, приобретаемый для предоставления услуг стентирования в рамках гос. заказа - из нержавеющей стали, с покрытием из политетрафторэтилена. Наружное покрытие из особенного материала для обеспечения скользкости. В зависимости от диаметра оперируемого сосуда, необходимые диаметры диагностического направляющего составляют: 0,018; 0,021; 0.025; 0035; 0,038 '', необходимая длина 150 см; 175 см; 260 см. В зависимости от вида радиального или феморального вмешательств во время операций и вида сосуда, требуемые виды диагностического направляющего - прямой или J-образный. В зависимости от сложности и местоположения оперируемого сосуда, каждая длина диагностического направляющего имеет размер собственного наконечника, а требуемый размер ультрагибкого наконечника составляет 3–25 мм. В зависимости от типа сосуда и сложности оперативного вмешательства, требуемые типы направляющих - фиксированные и нефиксированные.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</si>
  <si>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Набор ангиографических операционных покрытий/2</t>
  </si>
  <si>
    <t xml:space="preserve">Набор ангиографических операционных покрытий, приобретаемый для предоставления услуг стентирования в рамках гос. заказа. Набор ангиографических операционный, который содержит: абсорбирующее полотенце 32x32см 3 шт., операционный халат размера XL 2 шт. Халат с дополнительным защитным слоем или нетканевым материалом, предотвращающим проникновение крови или других жидкостей в одежду врача. Покрытие для устройства 165x106 см 1 шт., иглодержатель 1 шт., тазик 125 мл 1 шт., тазик 200 мл 1 шт., тазик 2500 (предназначенный для ваеров ) 1 шт., операционное покрывало типа SMS с хорошей впитываемостью, 70х160 см, 1 шт. Хирургическая повязка должна иметь прозрачные края материала- не поврежденные из за дезинфекции - 55 см. OP-лента 15x20 см 1 шт., ангиографическое покрывало одностороннего абсорбирования 220x365 см 1 шт., покрытие для стола 100x180 см 1 шт. Допустимое отклонение всех размеров в наборе (кроме халата) - ± 10%.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</si>
  <si>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Локер радиальной артерии/2</t>
  </si>
  <si>
    <t xml:space="preserve">Локер радиальной артерии, приобретаемый для предоставления услуг стентирования в рамках гос. заказа. Ставится на расстоянии 3-4 см от запястья. Номинальный объем воздуха не менее 13 мл, максимальный объем воздуха не более 18 мл. В зависимости от размера запястья оперируемого пациента, требуемые размеры локера лучевой артерии - обычный (размер М) и размер L.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</si>
  <si>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Ваер направляющий шнур/3</t>
  </si>
  <si>
    <t xml:space="preserve">Ախտորոշիչ կաթետեր` ինվազիվ պրոցեդուրաների համար: Կախված վիրահատվող հիվանդի քաշից և վիրահատվող անոթից ախտորոշիչ կաթետերի պահանջվող չափերն են՝ 5Fr, 6Fr (5Fr, 6Fr՝ 37-40 մլ/վրկ անցունակությամբ): Կախված վիրահատվող անոթի անատոմիկական առանձնահատկություններից ախտորոշիչ կաթետերի պահանջվող տեսակներն են՝  AL-1, AL-2, AL-3, AR-1, AR-2, AR-3,  AR-JP, JL3.5, JL-4.0, JL-4.5, JL-5.0, JR-3.5, JR-4.0, JR-5.0,  MP-2.5, MP-3.0, MP-3.5, MP-4.0, ST, IM, IM-Round tip, IM-Short tip, IM-JP type, BP-JL,  BP-JR, PIG, PIG-Small, PIG-145°,  PIG-155°, PIG-Round 155°, BLK-4.0, Tiger տեսակի՝ ունիվերսալ, սրտի աջ և ձախ անոթների համար, ռադիալ և բրախիալ մոտեցման դեպքերում: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</si>
  <si>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Инструмент для нейротромбэктомии</t>
  </si>
  <si>
    <t>Вращающийся гемостатический клапан имеет Y конфигурацию, внутрений диаметр 9F (0.118") и два входа. Один из входов с винтом для соединения с  тройником или с системой введения,  другой вход имеет вращательный клапан для проведения  микрокатетра или интрадьюсера,  а так же  предотвращать отток   крови  и аспирацию воздуха в систему. Выход имеет 1 винт для соединения с микрокатетром или проводниковым катетром. Вращательный гемостатический клапан состоит из поликарбоната, а клапаная часть  из силикона. Вращающийся гемостатический клапан упакован тупой иглой для проникновения проводника 0,009”-0,018"- 1 шт, пластиковым  торкером 0.009" (0.23 mm)- 0.018" (0.46 mm) для соединения с проводником -1шт. Обьязательным условием является наличие сетификата качества  CE MARK,  для любого количества доставляемого товара. Новый, неиспользованный, в заводской стерильной упаковке. Содержать технические показатели, правила и особенности эксплуатации,  в виде заводского руководства.На момент поставки должно быть не менее 50% от всего срока действи.</t>
  </si>
  <si>
    <t>Гемостатический клапан</t>
  </si>
  <si>
    <t xml:space="preserve">Промежуточный направляющий катетер 6Fr </t>
  </si>
  <si>
    <t xml:space="preserve">Микрокатетер - микротрубка с внутренним диаметром 0,017", длина не менее 150 см, край прямой, возможность поменять форму края с помощью пара. Предназначен для размещения микроспиралей в полость аневризмы или для эмболизации артериовенозных мальформаций. Количество краевый маркеров: 2. Имеет гидрофильное покрытие, 7 сегментную структуру. Обьязательным условием является наличие сетификата/ов качества  CE MARK,  для любого количества доставляемого товара.  Новый, неиспользованный, в заводской стерильной упаковке. На момент поставки имеет не менее 50% от всего срока действия. </t>
  </si>
  <si>
    <t>Микрокатетер/2</t>
  </si>
  <si>
    <t xml:space="preserve">Микрокатетер - микротрубка с внутренним диаметром 0,027", длина не менее 150 см, край прямой, возможность поменять форму края с помощью пара. Предназначен для размещения микроспиралей в полость аневризмы или для эмболизации артериовенозных мальформаций. Количество краевый маркеров: 2. Имеет гидрофильное покрытие, 7 сегментную структуру. Обьязательным условием является наличие сетификата/ов качества  CE MARK,  для любого количества доставляемого товара.  Новый, неиспользованный, в заводской стерильной упаковке. На момент поставки имеет не менее 50% от всего срока действия. </t>
  </si>
  <si>
    <t>Интродьюсер феморальный  6Fr/3</t>
  </si>
  <si>
    <t xml:space="preserve">Самораскрывающийся стент сонной артерии, конструкция: плетеная, закрытые ячейки, материал: кобальт-хромовый сплав, рентгеноконтрастный маркер в форме нити, система доставки монорельсового типа, длина стержня 135 см (±1 см), совместимый интродьюсер: 5F и 6F , совместимая направляющая: 0,014". Размеры стента:
- диаметр: 6,0 мм, длина: 22 мм, размеры неограничены.
- диаметр: 8,0 и 10,0 мм, длина не менее 3-х размеров для каждого диаметра, при этом самый короткий не более 24 мм, самый длинный не менее 36 мм.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t>
  </si>
  <si>
    <t xml:space="preserve">Самораскрывающийся стент сонной артерии, конструкция: плетеная, закрытые ячейки, материал: кобальт-хромовый сплав, рентгеноконтрастный маркер в форме нити, система доставки монорельсового типа, длина стержня 135 см (±1 см), совместимый интродьюсер: 5F и 6F , совместимая направляющая: 0,014". Размеры стента:
- диаметр: 6,0 мм, длина: 22 мм, размеры неограничены.
- диаметр: 8,0 и 10,0 мм, длина не менее 3-х размеров для каждого диаметра, при этом самый короткий не более 24 мм, самый длинный не менее 36 мм.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t>
  </si>
  <si>
    <t xml:space="preserve">Диагностический катетер/4 </t>
  </si>
  <si>
    <t>Диагностический катетер для инвазивных процедур. Требуемый размер диагностического катетера: 5Fr. Внутренний диаметр: 1,20 мм. Внешний диаметр 5Fr/1,70 мм. Рабочая длина 100 см, 125см; шаг проволоки: 0,038 дюйма (0,97 мм). Форма наконечника: сим-тип. Допустимое колебание размеров: ± 2%.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</si>
  <si>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Диагностический катетер для инвазивных процедур. Требуемый размер диагностического катетера: 5Fr. Внутренний диаметр: 1,20 мм. Внешний диаметр 5Fr/1,70 мм. Рабочая длина 100 см, 125см; шаг проволоки: 0,038 дюйма (0,97 мм). Форма наконечника: сим-тип. Допустимое колебание размеров: ± 2%.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t>
  </si>
  <si>
    <t xml:space="preserve">Стент/ретривер предназначен для удаления тромбов из заблокированных сосудов головного мозга с целью восстановления кровотока во время острого ишемического инсульта. Длина сети 26 мм, рабочая длина 20 мм, диаметр 4,5 мм. Допуск всех размеров: ± 2%.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t>
  </si>
  <si>
    <t xml:space="preserve">Диагностический катетер, материал нейлон или полиуретан. Неинвазивный рентгеноконтрастный дистальный конец. Максимальное давление 1200 фунтов на квадратный дюйм. В зависимости от анатомических особенностей оперируемого сосуда и вида операции необходимый размер катетера составляет 5Fr или 5,2Fr. В зависимости от анатомических особенностей оперируемого сосуда необходимая длина катетера составляет от 65 см до 125 см включительно (допустимое отклонение: ±2 %) по соответствующим формам. В зависимости от анатомических особенностей оперированного сосуда кончик катетера бывает: Ber 2,  JL 3,5; JL4; JL4,5; JL5; JL6; JR3,5; JR4; JR5; JR6; AL.75; AL1; AL2; AL3; AR1; AR2; MPA2; BIL4; IM; PIG:  Формат: шт.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</si>
  <si>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 xml:space="preserve">Диагностический катетер, материал нейлон или полиуретан. Неинвазивный рентгеноконтрастный дистальный конец. Максимальное давление 1200 фунтов на квадратный дюйм. В зависимости от анатомических особенностей оперируемого сосуда и вида операции необходимый размер катетера составляет 5Fr или 5,2Fr. В зависимости от анатомических особенностей оперируемого сосуда необходимая длина катетера составляет от 65 см до 125 см включительно (допустимое отклонение: ±2 %) по соответствующим формам. В зависимости от анатомических особенностей оперированного сосуда кончик катетера бывает: Ber 2,  JL 3,5; JL4; JL4,5; JL5; JL6; JR3,5; JR4; JR5; JR6; AL.75; AL1; AL2; AL3; AR1; AR2; MPA2; BIL4; IM; PIG:  Формат: шт.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t>
  </si>
  <si>
    <t>Нейроваскулярно-аспирационный катетер/1</t>
  </si>
  <si>
    <t xml:space="preserve">Нервно-сосудистый аспирационный катетер, предназначенный для удаления тромбов при ишемических инсультах путем отсасывания. Ручка плетеная, что позволяет катетеру вращаться для преодоления сложных бифуркаций и не сгибается в извитой сосудистой сети. Он имеет большую силу аспирации и диаметр, чем другие аспирационные катетеры. Возможна любая модификация наконечника под термическим воздействием. В зависимости от анатомических особенностей оперируемого сосуда и типа операции необходимые размеры катетера составляют: Длина: 115, 125 см, Размер: 5Fr, Проксимальный наружный диаметр: 0,068"/1,7 мм, Дистальный наружный диаметр: 0,067"/1,7 мм. , внутренний диаметр: 0,055 дюйма, длина дистального наконечника: 17 см, тип наконечника: прямой. Допустимое колебание всех размеров: ±1%. Для любой поставляемой партии обязательна маркировка CE или сертификат качества FDA. Новый, неиспользованный, в заводской стерильной упаковке. Включает спецификации. , технические характеристики и правила применения в виде заводской инструкции.Наличие не менее 50% от всего срока годности на момент поставки.«Изделие,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</si>
  <si>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Нервно-сосудистый аспирационный катетер, предназначенный для удаления тромбов при ишемических инсультах путем отсасывания. Ручка плетеная, что позволяет катетеру вращаться для преодоления сложных бифуркаций и не сгибается в извитой сосудистой сети. Он имеет большую силу аспирации и диаметр, чем другие аспирационные катетеры. Возможна любая модификация наконечника под термическим воздействием. В зависимости от анатомических особенностей оперируемого сосуда и типа операции необходимые размеры катетера составляют: Длина: 115, 125 см, Размер: 5Fr, Проксимальный наружный диаметр: 0,068"/1,7 мм, Дистальный наружный диаметр: 0,067"/1,7 мм. , внутренний диаметр: 0,055 дюйма, длина дистального наконечника: 17 см, тип наконечника: прямой. Допустимое колебание всех размеров: ±1%. Для любой поставляемой партии обязательна маркировка CE или сертификат качества FDA. Новый, неиспользованный, в заводской стерильной упаковке. Включает спецификации. , технические характеристики и правила применения в виде заводской инструкции.Наличие не менее 50% от всего срока годности на момент поставки.</t>
  </si>
  <si>
    <t>Нейроваскулярно-аспирационный катетер/3</t>
  </si>
  <si>
    <t xml:space="preserve">Нервно-сосудистый аспирационный катетер предназначен для удаления тромба при ишемическом инсульте методом отсасывания. Ручка плетеная, что позволяет катетеру вращаться для преодоления сложных бифуркаций и не сгибается в извитой сосудистой сети. Он имеет большую силу аспирации и диаметр, чем другие аспирационные катетеры. Возможна любая модификация наконечника под термическим воздействием. В зависимости от анатомии оперируемого сосуда и типа операции необходимые размеры катетера составляют: длина 131 см, размер 6Fr, проксимальный наружный диаметр: 0,0825 дюйма/2,1 мм, дистальный наружный диаметр: 0,0815 дюйма/2,1, внутренний диаметр: 0,070. ", Длина дистального наконечника: 19 см, тип наконечника: прямой. Допустимое колебание размеров: ± 1%. Для любой поставляемой партии обязательна маркировка CE или сертификат качества FDA. Новый, неиспользованный, в заводской стерильной упаковке. Включает характеристики, характеристики и Инструкция по применению.В виде заводской инструкции.Наличие не менее 50% от всего срока годности на момент поставки.«Изделие,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</si>
  <si>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Нейроваскулярно-аспирационный катетер/4</t>
  </si>
  <si>
    <t>Нервно-сосудистый аспирационный катетер предназначен для удаления тромба при ишемическом инсульте методом отсасывания. Ручка плетеная, что позволяет катетеру вращаться для преодоления сложных бифуркаций и не сгибается в извитой сосудистой сети. Он имеет большую силу аспирации и диаметр, чем другие аспирационные катетеры. Возможна любая модификация наконечника под термическим воздействием. В зависимости от анатомии оперируемого сосуда и типа операции необходимые размеры катетера составляют: длина 131 см, размер 6Fr, проксимальный наружный диаметр: 0,0825 дюйма/2,1 мм, дистальный наружный диаметр: 0,0815 дюйма/2,1, внутренний диаметр: 0,070. ", Длина дистального наконечника: 19 см, тип наконечника: прямой. Допустимое колебание размеров: ± 1%. Для любой поставляемой партии обязательна маркировка CE или сертификат качества FDA. Новый, неиспользованный, в заводской стерильной упаковке. Включает характеристики, характеристики и Инструкция по применению.В виде заводской инструкции.Наличие не менее 50% от всего срока годности на момент поставки.</t>
  </si>
  <si>
    <t>Микрососудистый нейроваскулярный проводник/1</t>
  </si>
  <si>
    <t>Проводник /2</t>
  </si>
  <si>
    <t xml:space="preserve">Проводниковый шнур с осью из жесткого нитинола, покрытый слоем вольфрам содержащего рентгенконтрастного полиуретана. Требуемая длинна для проводникового шнура - 260см. Покрыта специальным гидрофильным покрытием и гипер гибким. Длинна гибкой части конца  3см, форма  угловая. Взависимости от индивидуальных   особенностей оперируемого  сосуда-  требования  к длинне 0.035" (0.89 мм). Обьязательным условием является наличие сетификата качества  CE MARK, для любого количества доставляемого товара. Новый, неиспользованный, в заводской стерильной упаковке. Технические характеристики, особенности и правила использования в виде заводского руководства должны прилагаться. На момент поставки имеет не менее 50% от всего срока действия «Товар, приобретаемый в рамках «бесплатной медицинской помощи и услуг для населения» с целью тромболитического лечения и предоставления услуг механической тромбэктомии при остром и/или подостром ишемическом инсульте головного мозга».        </t>
  </si>
  <si>
    <t>Проводниковый шнур/1</t>
  </si>
  <si>
    <t>Проводниковый шнур/2</t>
  </si>
  <si>
    <t xml:space="preserve">Проводниковый шнур с осью из жесткого нитинола, покрытый слоем вольфрам содержащего рентгенконтрастного полиуретана. Требуемая длинна для проводникового шнура - 260см. Покрыта специальным гидрофильным покрытием и гипер гибким. Длинна гибкой части конца  3см, форма  угловая. Взависимости от индивидуальных   особенностей оперируемого  сосуда-  требования  к длинне 0.035" (0.89 мм). Обьязательным условием является наличие сетификата качества  CE MARK, для любого количества доставляемого товара. Новый, неиспользованный, в заводской стерильной упаковке. Технические характеристики, особенности и правила использования в виде заводского руководства должны прилагаться. На момент поставки имеет не менее 50% от всего срока действия </t>
  </si>
  <si>
    <t>Нейроваскулярный микрокатетер/1</t>
  </si>
  <si>
    <t xml:space="preserve">Нейроваскулярный микрокатетер, предназначен для лечения различных сосудистых заболеваний, в том числе внутрисосудистая облитерация аневризм, внутрисосудистая тромбэктомия при ишемическом инсульте, стентирование внутричерепных сосудов. Имеет 2 краевых маркера. Основа из плетенного металла, что позволяет ей преодолевать извилистую сосудистую систему. Внутреннее покрытие выполнено из политетрафторэтилена, внешнее - гидрофильное. Имеет 7 сегментную структуру. В зависимости от анатомических особенностей оперируемого сосуда и вида операции, требуемые размеры катетеров следующие: рабочая длина составляет 156 см, длина мягкого края  7см,  мвнутренний диаметр - 0.53см, проксимальный наружный диаметр - 2,5 F(0.84мм), дистальный наружный диаметр - 2,0F (0.67мм), форма наконечника - прямой. Возможна любая модификация наконечника тепловым эффектом. Опустимое отклонение всех размеров  ±1%. Обьязательным условием является наличие сетификата качества  CE MARK,  для любого количества доставляемого товара. Новый , не использованный, в заводской упаковке, стерильный. Содержать технические показатели, правила и особенности эксплуатации,  в виде заводского руководства. На момент доставки  имеет по крайней мере 50% от общего срока годности. «В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t>
  </si>
  <si>
    <t xml:space="preserve">Нейроваскулярный микрокатетер, предназначен для лечения различных сосудистых заболеваний, в том числе внутрисосудистая облитерация аневризм, внутрисосудистая тромбэктомия при ишемическом инсульте, стентирование внутричерепных сосудов. Имеет 2 краевых маркера. Основа из плетенного металла, что позволяет ей преодолевать извилистую сосудистую систему. Внутреннее покрытие выполнено из политетрафторэтилена, внешнее - гидрофильное. Имеет 7 сегментную структуру. В зависимости от анатомических особенностей оперируемого сосуда и вида операции, требуемые размеры катетеров следующие: рабочая длина составляет 156 см, длина мягкого края  7см,  мвнутренний диаметр - 0.53см, проксимальный наружный диаметр - 2,5 F(0.84мм), дистальный наружный диаметр - 2,0F (0.67мм), форма наконечника - прямой. Возможна любая модификация наконечника тепловым эффектом. Опустимое отклонение всех размеров  ±1%. Обьязательным условием является наличие сетификата качества  CE MARK,  для любого количества доставляемого товара. Новый , не использованный, в заводской упаковке, стерильный. Содержать технические показатели, правила и особенности эксплуатации,  в виде заводского руководства. На момент доставки  имеет по крайней мере 50% от общего срока годности. </t>
  </si>
  <si>
    <t>Это управляемый гидрофильный микропроводник. Диаметр проводника 0,14", длина 205см, гидрофильное покрытие 36см, длина рентгеноконтрастной кончиковой части 5см. Допустимое колебание всех размеров: ± 1%. Формат-шт.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</si>
  <si>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Нейроваскулярный проводник/3</t>
  </si>
  <si>
    <t xml:space="preserve">Диаметр направляющей проводника катетера 0,14 дюйма, общая длина 318 см (±1 см). Формат-шт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</si>
  <si>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Нейроваскулярный проводник/4</t>
  </si>
  <si>
    <t xml:space="preserve">Это управляемый гидрофильный микропроводник. Диаметр проводника 0,14", длина 205см, гидрофильное покрытие 36см, длина рентгеноконтрастной кончиковой части 5см. Допустимое колебание всех размеров: ± 1%. Формат-шт.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t>
  </si>
  <si>
    <t>Нейроваскулярный проводник/5</t>
  </si>
  <si>
    <t>Нейроваскулярный проводник/6</t>
  </si>
  <si>
    <t xml:space="preserve">Диаметр направляющей проводника катетера 0,14 дюйма, общая длина 318 см (±1 см). Формат-шт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t>
  </si>
  <si>
    <t>Интродьюсер радиальный 5Fr/3</t>
  </si>
  <si>
    <t>Нейроваскулярно-аспирационный катетер/5</t>
  </si>
  <si>
    <t>Катетер для дилатации с нерасширяемым баллоном/5</t>
  </si>
  <si>
    <t>Дилатационный катетер с расширяющейся пушкой/5</t>
  </si>
  <si>
    <t>Интродьюсер радиальный 4Fr</t>
  </si>
  <si>
    <t>Интродьюсер феморальный 4Fr</t>
  </si>
  <si>
    <t xml:space="preserve">Интродьюсер комплект трансрадиальный размера 4Fr,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Должен быть новым, неиспользованным,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50% полного срока годности на момент доставки.                                                                                                                                                                                                                    </t>
  </si>
  <si>
    <t xml:space="preserve">Интродьюсер комплект феморальный размера 4Fr, содержит Интродьюсер длиной наконечника  10 см (±2%), ваер диаметром 0,038 дюйма,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мере50% полного срока годности на момент доставки.    </t>
  </si>
  <si>
    <t xml:space="preserve">Дезинфицирующий концентрат для дезинфекции, предстерилизационной обработки эндоскопов и предметов медицинского назначения </t>
  </si>
  <si>
    <t>Состав - представляет собой прозрачный жидкий концентрат с ароматным запахом. В качестве действующих веществ содержит N,N-дидецил-N-метил-поли(оксиэтил)пропионат аммония (ДАМ), хлорид дидецилдиметиламмония (ДАМ), комплекс ферментов (липаза, альфа-амилаза, протеаза), а также в качестве функциональных компонентов: поверхностно-активное вещество (ПАВ), краситель, ароматизатор, вода и т.д. Представленный продукт также должен содержать ингибиторы коррозии (наличие ингибитора коррозии в составе должно быть подтверждено инструкцией по применению).
Рекомендуемое дезинфицирующее средство не должно содержать хлор или спирт в качестве активных ингредиентов.
Упаковка – полиэтиленовая тара  емкостью 1 литр или другой объем с подходящим мерным стаканчиком.
Из 1 л концентрата получается до 0,5%, не менее 200 л рабочего раствора, который обеспечит антибактериальное, грамположительное и грамотрицательное бактерии (в том числе микобактерии туберкулеза), противовирусное (в том числе внепочечный гепатит, ВИЧ-инфекцию). инфекции, полиомиелит), гриппа А типа H5N1, H1N1) и противогрибкового (в том числе кандидозного и дерматофитного, грибов) действия в течение 5-30 минут (что подтверждено методическими указаниями, утвержденными Министерством здравоохранения Республики Армения), а также обладающие активностью против особо опасных инфекций (чумы, холеры, туляремии, легионеллеза) против возбудителей. Температура, необходимая для приготовления рабочего раствора, должна быть от, не менее 15°С до не более 25°С.
Срок годности рабочего раствора должен быть не менее 10 суток, предназначен для многократного применения. Наличие 1/2 срока годности концентрата на момент поставки.                                                                                           pH дезинфицирующего средства - 7,8-8,8. Для получения ценности рабочего раствора дезинфицирующего средства и для конечного использования, расчеты производятся согласно соответствующим методическим указаниям, утвержденным Министерством здравоохранения Республики Армения, и действующим на территории Республики Армения санитарным нормам, исходя из антибактериальный (в том числе туберкулезный), противовирусный и противогрибковый режимы дезинфекции. Степень опасности – 4, 5 класс. Должен  иметь сертификат качества, методическую инструкцию по применению Министерства здравоохранения Республики Армения. Новый, неиспользованный. В основу составления технической характеристики легла методическая инструкция Министерства здравоохранения РА.</t>
  </si>
  <si>
    <t>Средство для дезинфекции и чистки маленьких поверхностей</t>
  </si>
  <si>
    <t>Состав: дидецилдиметиламмония хлорид - не менее 0,14%, полигексаметиленбигуанида гидрохлорид - 0,080-0,096% и другие добавки. Дезинфицирующее средство обладает антибактериальной активностью в отношении грамположительных и грамотрицательных бактерий (включая микобактерии туберкулеза), вирусов (в том числе внепеченочных гепатитов, ВИЧ-инфекции, полиомиелита, гриппа A типа H5N1 и H1N1), грибков (в том числе кандида и дерматофития) и других бактерий.
Антибактериальный эффект - до 3 минут
Противовирусный эффект - до 5 минут
Противотуберкулезный эффект - до 15 минут
Упаковка: спрей 750 мл с предохранительным клапаном. рН дезинфицирующего средства -5,0-7,0. Предназначен для дезинфекции и очистки предметов с небольшой поверхностью, санитарно-технического оборудования, медицинского оборудования (включая кювезы) и других поверхностей в больничных и внебольничных медицинских и сервисных организаций (акушерских стационарах, включая отделения неонатологии, стоматологических кабинетах, различных лабораториях (клинических, микробиологических и т. д.), станциях скорой помощи и т. д).
Степень опасности - 4, 5 класс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Должен быть новым, неиспользованным.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 Должен быть новым не использованным. Наличие 1/2 всего срока годности при доставке. В основу составления технической характеристики легла методическая инструкция Министерства здравоохранения РА.</t>
  </si>
  <si>
    <t>Дезинфицирующее средство, концентрат для дезинфекции и очистки больших и малых поверхностей</t>
  </si>
  <si>
    <t>Состав: дидецилдиметиламмония хлорид-2,5% -3%, N, N-бис- (3-аминопропил) додецилпропан, 1,3-диамин-5,1% -5,5% (ЧАМ), а также вспомогательные компоненты: этилендиаминтетрауксусная кислота, не ионизированные поверхностно-активные вещества (ПАВ), стабилизаторы, ароматизаторы и вода.
Дезинфицирующее средство должно обладать антибактериальной активностью в отношении особо опасных возбудителей инфекций (чума, туляремия, легионеллез), что должно быть утверждено методическими указаниями, утвержденными Министерством здравоохранения Республики Армения.
Упаковка - 1 литровая полиэтиленовая тара с соответствующей мерной чашкой.
Из 1 литра концентрата должно изготовится до 0,25%, не менее 400 литров рабочего раствора, который обеспечит антибактериальное (в том числе микобактерия туберкулеза), противовирусное (в том числе экстравазинальные гепатиты, ВИЧ инфекция, полиомиелит) и противогрибковое (в том числе кандида и дерматофития) действие в течение до 60 минут (согласно методическим указаниям, утвержденным Министерством здравоохранения Республики Армения). 
Рабочий раствор также должен обладать моющим и запах-адсорбирующим действием.
Приготовление рабочего раствора при комнатной температуре: от не менее 15°С до не более 25°С.
Дезинфекция должна быть осуществлена методами протирания, распыления и промокания.
рН дезинфицирующего средства -11,0-13,0.
Антимикробная активность дезинфицирующего средства должна сохраняться в течение не менее 3 часов. Использование средств индивидуальной защиты не должно быть необходимостью и может выполняться в присутствии пациента при оброботки поверхностей рабочим раствором методом протирания. Во время обычной уборки пола дальнейшее полоскание водой также не должно быть необходимостью (что должно быть утверждено методическими указаниями, утвержденными Министерством здравоохранения Республики Армения).
Расчеты для получения стоимости рабочего раствора дезинфицирующего средства для конечного использования будут производиться в соответствии с соответствующими методическими указаниями, утвержденными Министерством здравоохранения Республики Армения, и санитарными нормами, действующими в Республике Армения, основанными на режимах антибактериальной (включая туберкулез), противовирусной и противогрибковой стерилизации.  
Наличие 1/2 срока годности продукта при доставке.
Используется для дезинфекции и чистки поверхностей, мебели, белья, лабораторной посуды и других предметов. Степень опасности - 3, 4 класс.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Новый, неиспользованный. В основу составления технической характеристики легла методическая инструкция Министерства здравоохранения РА.</t>
  </si>
  <si>
    <t>Быстрорастворимие таблетки выделяющие активный хлор</t>
  </si>
  <si>
    <t xml:space="preserve">В качестве активного ингредиента содержит натриевую соль дихлоризоциануровой кислоты. При растворении 1 таблетки в 10 л воды получается 0,015% активного хлорсодержащего рабочего раствора, который обладает антимикробной активностью в отношении грамположительных и грамположительных бактерий (в том числе возбудителя туберкулеза, тестированной микобактерии терра), внутрибольничных инфекций (в дальнейшем именуемый ВБИ) и оцобо опасных инфекжий (чума, туларемия, холера, легионеллез, сибирская язва, включая споры), грибки типа кандида и дерматофиты, вирусы (включая полиомиелит, внепеченочных гепатитов, вируса иммунодефицита человека (в дальнейшем именуемый ВИЧ), аденовируса). Предназначен для дезинфекции поверхностей, обладает противовирусным, противогрибковым, антибактериальным, противотуберкулезным действием /. Готовый раствор полезен не менее 5 дней. .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Новый, неиспользованный.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аналогичный».Должен быть новым, неиспользованным,  Наличие 1/2 всего срока годности на момент доставки . Основанием для составления технического задания послужило методическое указание Министерства здравоохранения РА.      </t>
  </si>
  <si>
    <t>Антисептическое жидкое моющее средство для гигиенической оброботки рук утверждено методическими указаниями Министерства здравоохранения Республики Армения</t>
  </si>
  <si>
    <t>Антисептическое моющее средство представляет из себя бесцветную, прозрачную, вязкую, готовую к употреблению жидкость без запаха или с запахом используемой отдушки. Содержит триклозан в качестве активного ингредиента. Антисептическое моющее средство обладает антимикробной активностью против грамположительных (за исключением микобактерий туберкулеза) и грампотрицательных бактерий. Средство обладает выраженными моющими свойствами. Не сушит кожу рук и тела, гипоаллергенен, рН нейтрален. Антимикробное моющее средство предназначено для гигиенической обработки рук медицинского персонала (включая хирургов) перед обработкой дезинфектантом, для гигиенической оброботки рук медицинского персонала организаций, предоставляющих медицинскую помощь и обслуживание до и после медицинских вмешательств, для гигиенической обработки рук и санитарной обработки кожных покровов лиц, обратившихся за медицинской помощью. Упаковка: 1л полиэтиленовая тара. Должно иметь насос, 1 выброс - 2-3 мл.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Должен быть новым, неиспользованным.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 Должен быть новым не использованным.Наличие 1/2 всего срока годности на момент доставки. В основу составления технической характеристики легла методическая инструкция Министерства здравоохранения РА.</t>
  </si>
  <si>
    <t>Ферментативное моющее средство для стирки медицинских изделий</t>
  </si>
  <si>
    <t>Многокомпонентный концентрат, содержащий четыре и более ферментов. Рабочие растворы, полученные из концентрата, не вызывают ржавления металлов, не повреждают термочувствительные материалы, хорошо моются. Применяется для ручной предстерилизации изделий медицинского назначения из различных материалов, в том числе хирургических (в том числе трубчатых), микрохирургических и стоматологических (в том числе ротационных) инструментов, ручной пред- и предстерилизации жестких и гибких эндоскопов (заключительная перед дезинфекцией высокого уровня). , для ручной предстерилизационной очистки инструментов, прикрепленных к эндоскопам. Упаковка моющего средства в 5-литровой канистре. Новый, неиспользованный, в заводской упаковке. Наличие 1/2 срока годности на момент поставки. Наличие сертификата(ов) качества обязательно для каждой поставляемой партии. Наличие методической инструкции, утвержденной Министерством здравоохранения Республики Армения, является обязательным.  В основу составления технических условий легла методическая инструкция Министерства здравоохранения РА.</t>
  </si>
  <si>
    <t>Пергидроль</t>
  </si>
  <si>
    <t>Пергидроль — бесцветная прозрачная жидкость медицинского назначения. Перекись водорода в пергидроле составляет не менее 33%. Это опасность пожара и взрыва.  Формат: литр. Упаковка: полиэтиленовые контейнеры или контейнеры. Новый, неиспользованный. Условия хранения: хранить в сухом месте. Наличие 1/2 срока годности на момент поставки.</t>
  </si>
  <si>
    <t>Хлоргексидина биглюконат 20% концентрат</t>
  </si>
  <si>
    <t>Хлоргексидина биглюконат 20% концентрат. Это антисептик. Упаковка: контейнеры по 500 мл, 1 л или 5 л. Новый, неиспользованный. Условия хранения: в защищенном от света месте, при температуре 15-25°С, в недоступном для животных месте. Формат: литр. Наличие 1/2 срока годности на момент поставки.</t>
  </si>
  <si>
    <t>Дезинфицирующее и стерилизующее средство высокого уровня, концентрат</t>
  </si>
  <si>
    <t xml:space="preserve">Состав: - 20% глутаровый альдегид, антикоррозийные добавки, стабилизаторы и другие вспомогательные вещества. Упаковка - 0,5 л полиэтиленовая тара. Из 0,5 л концентрата приготовляется 5л 2% рабочего раствора для многократного использования, со сроком годности не менее 30 дней. Рабочий раствор из концентрата можно приготовить в необходимом объеме. 
Должен иметь тест-полоску, чтобы проверить пригодность раствора. PH дезинфицирующего средства - 5.5-6.5.
Рабочий раствор предназначен для дезинфекции, дезинфекции высокого уровня, стерилизации инструментов медицинского значения, предметов, эндоскопов. Время дезинфекции до 10 минут.
Время дезинфекции высокого уровня до 10 минут.
Время стерилизации до 60 минут.
Степень опасности – 3, 4 класс 
Наличие ½ всего срока годности концентрата на момент доставки.
Наличие сертификата(ов) качества является обязательным для любой поставленной партии. Наличие методической инструкции для использования Министерства здравоохранения РА является обязательным. Новый, неиспользованный.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 Основанием для составления технического задания послужило методическое указание Министерства здравоохранения РА.
</t>
  </si>
  <si>
    <t>Катетр  с нерасширяемым баллоном, длина катетера не менее 145см. С гидрофильным покрытием, номинальное давление не менее: 1013 кПа, максимальное давление не менее: 2026 кПа для цилиндров диаметром от 2,0 до 4,0 мм, не менее 1624 кПа для цилиндров диаметром от 4,5 до 5,0 мм.Цилиндры трехлопастные, что позволяет быстро нагнетать давление в цилиндре. Диаметр входного наконечника не более 0,43 мм. В зависимости от величины диаметра оперируемого сосуда необходимые размеры катетера по диаметру:2.0; 2,25; 2,5; 2,75; 3,0; 3,25; 3,5; 3.75;4,0; 4,5; 5,0 мм. В зависимости от размера поврежденной части сосуда требуемые размеры катетеров по длине 6 мм; 8 мм; 12 мм; 15 мм; 20 мм;25мм;30мм.                                                                                                                                                                                                                          Формат: шт. Сертификаты качества CE MARK или FDA обязательны для любой поставляемой партии. Новый, неиспользованный, в стерильной заводской упаковке.Включает технические характеристики, функции и инструкции по использованию в виде заводского руководства. Наличие не менее 70% всего срока годности на момент поставки. Покупатель имеет право вернуть или заменить  размер товара на другой размер по мере необходимости, если в наличии имеется не менее 50% всего срока годности товара.</t>
  </si>
  <si>
    <t xml:space="preserve">Ось ваера из нитинола, покрыт полиуретаном, рентгенконтрастный. Вся рабочая длина покрыта специальным покрытием и очень гибкая. Используется в сложных операциях. В зависимости от анатомических особенностей оперируемого сосуда, требуемые размеры катетера по диаметру составляют 0,018 "(0,46 мм), 0,025" (0,64 мм), 0,032 "(0,81 мм), 0,035" (0,89 мм), 0,038 "(0,97 мм). В зависимости от анатомических особенностей оперируемого сосуда, требуемые размеры катетера по длине - 153 см, (Длина гибкого шнура 150 см. Длина гибкой части наконечника 3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</si>
  <si>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Интродьюсер комплект феморальный размера 5Fr, содержит Интродьюсер длиной наконечника  10 см (±2%), ваер диаметром 0,038",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</si>
  <si>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Интродьюсер комплект феморальный размера 6Fr, содержит Интродьюсер длиной наконечника не более 10 см, ваер диаметром 0,038",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</si>
  <si>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Диагностический направляющий- из нержавеющей стали, с покрытием из политетрафторэтилена. Наружное покрытие из особенного материала для обеспечения скользкости. В зависимости от диаметра оперируемого сосуда, необходимые диаметры диагностического направляющего составляют: 0,018; 0,021; 0.025; 0035; 0,038  '', необходимая длина 150 см; 175 см; 260 см. В зависимости от вида радиального или феморального вмешательств во время операций и вида сосуда, требуемые виды диагностического направляющего - прямой или J-образный. В зависимости от сложности и местоположения оперируемого сосуда, каждая длина диагностического направляющего имеет размер собственного наконечника, а требуемый размер ультрагибкого наконечника составляет 3–25 мм. В зависимости от типа сосуда и сложности оперативного вмешательства, требуемые типы направляющих - фиксированные и нефиксированные.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</si>
  <si>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Интродьюсер, приобретаемый для предоставления услуг стентирования в рамках гос. заказа. Интродьюсер комплект феморальный размера 6Fr, содержит Интродьюсер длиной наконечника не более 10 см (±2%), ваер диаметром 0,038 ",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</si>
  <si>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Интродьюсер, приобретаемый для предоставления услуг стентирования в рамках гос. заказа. Интродьюсер комплект феморальный размера 5Fr, содержит Интродьюсер длиной наконечника не более 10 см (±2%), ваер диаметром 0,038 ",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</si>
  <si>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Инструмент для нейротромбэктомии, который предусмотрен для удаления всех видов тромба( свежие, старые, организованые), из самых крупных артерий головного мозга. Цель -результат эффект первого прохода (first pass effect). Диаметр шнура  толкателя 0.14".  Применим с микрокатетерами  0.21".Рабочая часть имеет две корзины - предусмотренные - для  интеграции тромба и две пары  "умных" поверхностей, которые дают обратную инфирмацию об  интеграции тромба. Отдаленный конец должен быть закрыт, цель которого является профилактика отдаленных тромбоэмболий. Диаметр сосуда мишени 2-5.5мм, наружний диаметр  4.0 мм или 4.5мм или 5.5мм (±1%), общая длинна ретривера 22мм, или 29мм или 37 мм (±1%). Обьязательным условием является наличие сетификата качества CE MARK,  для любого количества доставляемого товара. Новый , не использованный, в заводской упаковке, стерильный. Содержать технические показатели, правила и особенности эксплуатации,  в виде заводского руководства. На момент доставки должен иметь по крайней мере 50% от общего срока годности. «В рамках гарантируемой государством бесплатной медицинской помощи и обслуживания населения товар приобретеный с целью предоставления  услуг по тромболитическому лечению острых или подострых  ишемических дефектов головного мозга, и механической тромбэктомии. </t>
  </si>
  <si>
    <t xml:space="preserve">Направляющий катетер: набор из 2 направляющих катетеров. Доступна 2 системы подключения катетера. Проксимальные участки изготовлены из нейлона, дистальные - из полиуретана. Длина наружного катетера - 95 см (±2%), наружный диаметр - 6Fr, внутренний край - не менее 0,071". Новый, неиспользованный, в заводской стерильной упаковке. Длина внутреннего катетера 117 см (±2%), внешний диаметр 5Fr, внутренний край не менее 0,048". Стены до конца армированы двухслойной стальной сеткой. Внутренний слой покрыт тефлоном. Край деликатный, атравматичный. В зависимости от анатомических особенностей оперируемого сосуда кончики наружных и внутренних катетеров могут быть: STR/JB2, STR/VTR, STR/SIM, MP2/JB2, MP2/SIM, MP2/VTR, BUR/JB2, BUR/. Тип видеомагнитофона. Обьязательным условием является наличие сетификата качества  CE MARK,  для любого количества доставляемого товара.   На момент доставки имеет по крайней мере 50% от общего срока годности. </t>
  </si>
  <si>
    <t>Проводниковый нейроваскулярный катетер с дилататором, предназначенный для внутрисосудистого лечения ишемического инсульта. Рентгеноконтрастность обеспечивается платиновым маркером наконечника и рентгеноконтрастным материалом. В зависимости от анатомических особенностей оперируемого сосуда требуемые размеры по диаметру: 6Fr - наружный: 2,70 мм (8Fr), внутренний: 2,28 мм / 0,090”. В зависимости от анатомических особенностей оперируемого сосуда необходимые размеры 80см, 90 см, 100 см по длине. Длина гидрофильного покрытия: 5-15см (±1%), тип наконечника Straight или Angled, в зависимости от анатомических особенностей оперируемого сосуда. Обьязательным условием является наличие сетификата качества  CE MARK,  для любого количества доставляемого товара. Новый, неиспользованный, в заводской стерильной упаковке. Содержать технические показатели, правила и особенности эксплуатации,  в виде заводского руководства.На момент поставки должно быть не менее 50% от всего срока действи. Товар, приобретаемый в рамках «бесплатной медицинской помощи и услуг для населения» с целью тромболитического лечения и предоставления услуг механической тромбэктомии при остром и/или подостром ишемическом инсульте головного мозга.</t>
  </si>
  <si>
    <t xml:space="preserve">Нейроваскулярный проводниковый катетер/1 </t>
  </si>
  <si>
    <t>Нейроваскулярный проводниковый катетер/2</t>
  </si>
  <si>
    <t xml:space="preserve">Проводниковый нейроваскулярный катетер с дилататором, предназначенный для внутрисосудистого лечения ишемического инсульта. Рентгеноконтрастность обеспечивается платиновым маркером наконечника и рентгеноконтрастным материалом. В зависимости от анатомических особенностей оперируемого сосуда требуемые размеры по диаметру: 6Fr - наружный: 2,70 мм (8Fr), внутренний: 2,28 мм / 0,090”. В зависимости от анатомических особенностей оперируемого сосуда необходимые размеры 80см, 90 см, 100 см по длине. Длина гидрофильного покрытия: 5-15см (±1%), тип наконечника Straight или Angled, в зависимости от анатомических особенностей оперируемого сосуда. Обьязательным условием является наличие сетификата качества  CE MARK,  для любого количества доставляемого товара. Новый, неиспользованный, в заводской стерильной упаковке. Содержать технические показатели, правила и особенности эксплуатации,  в виде заводского руководства.На момент поставки должно быть не менее 50% от всего срока действи. </t>
  </si>
  <si>
    <t xml:space="preserve">Նյարդավիրաբուժությունում ախտորոշիչ և ինտերվենցիոն միջամտությունների համար նախատեսված ինտրոդյուսեր կոմպլեկտ ֆեմորալ  6Fr-  պարունակում է՝ ինտրոդյուսեր 10սմ (±2%) ծայրի երկարությամբ, 0.038" տրամագծով վայեր , 18 G ասեղով: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</si>
  <si>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Набор феморального инродьюсера, размер 8Fr — содержит: интродьюсер длиной не более 10 см, вайер диаметром 0,038", иглу 18G. Переход дилататора к струе для высокой точности, позволяющий вводить интродьюсер без дополнительного вмешательства (например, лезвия ланцета) в кровеносный сосуд.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</si>
  <si>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Набор феморального инродьюсера, размер 8Fr — содержит: интродьюсер длиной не более 10 см, вайер диаметром 0,038", иглу 18G. Переход дилататора к струе для высокой точности, позволяющий вводить интродьюсер без дополнительного вмешательства (например, лезвия ланцета) в кровеносный сосуд.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t>
  </si>
  <si>
    <t>Интродьюсер феморальный  8Fr/1</t>
  </si>
  <si>
    <t>Интродьюсер феморальный  8Fr/2</t>
  </si>
  <si>
    <t>Инструмент для сшивания артерии 8Fr/1</t>
  </si>
  <si>
    <t>Инструмент для сшивания артерии 8Fr/2</t>
  </si>
  <si>
    <t>Катетер диагностический/1</t>
  </si>
  <si>
    <t>Катетер диагностический/2</t>
  </si>
  <si>
    <t>Нейроваскулярно-аспирационный катетер/2</t>
  </si>
  <si>
    <t xml:space="preserve">Нейроваскулярный гидрофильный проводник предназначен для интраваскулярного лечения артериальных аневризм или острого ишемического инсульта. Он имеет систему правильного вращения для продвижения в сложных анатомических областях сосудов, благодаря специальному гидрофильному покрытию может комбинироваться с микрокатетерами с небольшим внутренним диаметром. Длина: 200 см, длина видимого на рентгене кончика: 3 см, длина гидрофильного покрытия: 40 см, дистальный наружный диаметр: 0,3 мм (0,012"), проксимальный 0,36 мм (0,014"), тип кончика: прямой, возможно механически изменяемый. Допустимое колебание  всех размеров ± 1%. Наличие сертификата качества CE MARK или FDA обязательно для любой поставляемой партии. Новый, неиспользованный, в стерильной заводской упаковке. Включает технические характеристики, особенности и инструкции по использованию в виде заводского руководства. Наличие как минимум 50%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t>
  </si>
  <si>
    <t>Нейроваскулярный гидрофильный проводник предназначен для интраваскулярного лечения артериальных аневризм или острого ишемического инсульта. Он имеет систему правильного вращения для продвижения в сложных анатомических областях сосудов, благодаря специальному гидрофильному покрытию может комбинироваться с микрокатетерами с небольшим внутренним диаметром. Длина: 200 см, длина видимого на рентгене кончика: 3 см, длина гидрофильного покрытия: 40 см, дистальный наружный диаметр: 0,3 мм (0,012"), проксимальный 0,36 мм (0,014"), тип кончика: прямой, возможно механически изменяемый. Допустимое колебание  всех размеров ± 1%. Наличие сертификата качества CE MARK или FDA обязательно для любой поставляемой партии. Новый, неиспользованный, в стерильной заводской упаковке. Включает технические характеристики, особенности и инструкции по использованию в виде заводского руководства. Наличие как минимум 50% полного срока годности на момент поставки.</t>
  </si>
  <si>
    <t>Микрососудистый нейроваскулярный проводник/2</t>
  </si>
  <si>
    <t>Ось  проводника нитиноловый (мягкий), покрытый слоем полиуретана, содержащего вольфрам, рентгеноконтрастный. Требуемая длина проводника – 260 см или 300см. Покрыт специальным гидрофильным покрытием и очень гибок. Длина гибкой части кончика 3 см, форма угловатая. Необходим диаметр 0,035 дюйма (0,89 мм) в зависимости от анатомических особенностей оперируемого сосуда.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</si>
  <si>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 xml:space="preserve">Ուղղորդիչ լարի առանցքը  նիտինոլից է (փափուկ), պատված վոլֆրամ պարունակող պոլիուրետանի շերտով, ռենտգենոկոնտրաստ: ոֆիլիկ  ծածկույթով և գերճկուն է: Ծայրի ճկուն մասի երկարությունը 3 սմ է, ձևը՝ անկյունային: Կախված վիրահատվող անոթի անատոմիական առանձնահատկություններից ուղղորդիչ լարի պահանջվող երկարությանն է՝  260 սմ կամ 300 սմ: Պատված է հատուկ հիդրոֆիլիկ  ծածկույթով և գերճկուն է: Ծայրի ճկուն մասի երկարությունը 3 սմ է, ձևը՝ անկյունային: Կախված վիրահատվող անոթի անատոմիական առանձնահատկություններից պահանջվող չափսն ըստ տրամագծի՝  0.035" (0.89 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</si>
  <si>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Ось  проводника нитиноловый (мягкий), покрытый слоем полиуретана, содержащего вольфрам, рентгеноконтрастный. Требуемая длина проводника – 260 или 300 см. Покрыт специальным гидрофильным покрытием и очень гибок. Длина гибкой части кончика 3 см, форма угловатая. Необходим диаметр 0,035 дюйма (0,89 мм) в зависимости от анатомических особенностей оперируемого сосуда. Для каждой поставляемой партии требуется маркировка CE или сертификат качества FDA. Формат: шт. Новый, неиспользованный, стерильный в заводской упаковке. В комплект входит технические показатели, особенности и правила применения в виде заводской инструкции.Наличие не менее 50% от всего срока годности на момент поставки.</t>
  </si>
  <si>
    <t>Нейроваскулярный микрокатетер/2</t>
  </si>
  <si>
    <t xml:space="preserve">В зависимости от физиологических особенностей оперируемого сосуда используется диагностический катетер диаметром 4Fr или 5Fr, со специальным гидрофильным покрытием. Внешний слой изготавливается из рентгеноконтрастного полиуретана, внутренняя часть – из нейлона. составляет не менее 40 см.Длина катетера: от 100 до 150 см. Внутренний диаметр: от 0,0405 дюйма / 1,03 до 0,0472 дюйма / 1,20 мм. Форма кончика: прямой, угловой, Cobra 1 (C2), J-Tip, Yashiro, Simmons 1 (SIM1), Simmons 2 (SIM2), Симмонс 3 (SIM3), Headhunter, Berenstein 1 (BERN1), Berenstein 2 (BERN2), многоцелевые типы.Формат-шт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t>
  </si>
  <si>
    <t xml:space="preserve">Կախված վիրահատվող անոթի ֆիզիոլոգիական առանձնահատկություններից ախտորոշիչ կաթետեր 4Fr կամ 5Fr տրամագծով, հատուկ hիդրոֆիլիկ ծածկույթով: Արտաքին շերտը ռենտգենոկոնտրաստ  պոլիուրետանից է, ներքին մասի ծածկույթը՝ նեյլոնից: Աշխատանքային մասը ոչ պակաս, քան՝ 40սմ: Կաթետերի երկարությունը՝ 100սմ-ից 150սմ: Ներքին տրամագիծը  0.0405” / 1.03 մմ-ից  մինչև 0.0472” / 1.20 մմ : Կախված վիրահատվող անոթի ֆիզիոլոգիական առանձնահատկություններից ծայրի ձևը՝ Straight, Angle,Cobra 1 (C1),Cobra 2 (C2),J-Tip, Yashiro,Simmons 1 (SIM1),Simmons 2 (SIM2),Simmons 3 (SIM3),Headhunter,Berenstein 1 (BERN1),Berenstein 2 (BERN2),Multi-Purpose տիպերի: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</si>
  <si>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Используется в нейрохирургии. Направляющий шнур имеет гидрофильное покрытие. Пружина кончика изготовлена из платины, остальная часть пружины - из нержавеющей стали. Пружинный переход должен быть никель-титановым со специальным покрытием из политетрафлюороэтиленом (PTFE). Вес кончика - не более 0,6 грамма. Переход шнура на кончик не более 2 мм, должен быть покрыт силиконом. Длина шнура - не менее 180 см, диаметр 0,014՞ 0,36 мм. Сегмент шнура  изготовлен из нержавеющего металла.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50% полного срока годности на момент доставки. </t>
  </si>
  <si>
    <t>Диагностический катетер/3</t>
  </si>
  <si>
    <t>Нейроваскулярный  аспирационный катетер, предназначенный для аспирационного удаления тромбов при ишемических инсультах. Ручка плетеная, что позволяет катетеру вращаться для преодоления сложных бифуркаций и не сгибается в извитой сосудистой сети. Имеет большую аспирационную силу. В зависимости от анатомии оперируемого сосуда и типа операции необходимые размеры катетера составляют: длина: 132-160 см, внешний диаметр: .084'', .076'', .060'', внутренний диаметр: .068'', .062'', .043'' проксимальный/дистальный. (1,57 мм). Тип наконечника: Прямой, полноразмерный из ПТФЭ. Допуск всех размеров: ± 2%. Формат: 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t>
  </si>
  <si>
    <t>Нейроваскулярно-аспирационный катетер/6</t>
  </si>
  <si>
    <t xml:space="preserve">Нейроваскулярный  аспирационный катетер, предназначенный для аспирационного удаления тромбов при ишемических инсультах. Ручка плетеная, что позволяет катетеру вращаться для преодоления сложных бифуркаций и не сгибается в извитой сосудистой сети. Имеет большую аспирационную силу. В зависимости от анатомии оперируемого сосуда и типа операции необходимые размеры катетера составляют: длина: 132-160 см, внешний диаметр: .084'', .076'', .060'', внутренний диаметр: .068'', .062'', .043'' проксимальный/дистальный. (1,57 мм). Тип наконечника: Прямой, полноразмерный из ПТФЭ. Допуск всех размеров: ± 2%. Формат: шт .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t>
  </si>
  <si>
    <t>Периферический стент, развертываемый с помощью баллона</t>
  </si>
  <si>
    <t>Самораскрывающийся периферийный стент</t>
  </si>
  <si>
    <t>Периферический дилатационный катетер 0,035”, 0,018”, 0,014”
с системой направляющих проводников</t>
  </si>
  <si>
    <t>Металлическая микроспираль</t>
  </si>
  <si>
    <t>Металлическая микроспираль для эмболизации аневризмы. В зависимости от анатомических особенностей оперируемого сосуда необходимый диаметр и длина микроспирали составляют соответствуют: диаметру  2, 5, 3, 4, 5, 6, 7, 8, 9 мм, длине: 4, 6 мм. , 8, 12, 15, 18, 22, 26, 21, 25, 37, 33 см. Предназначен для работы с системой V-Trak® Delivery System и переключателем управления механизмом V-Grip : Сертификат качества CE MARK является обязательным для каждой поставляемой партии. Новый, неиспользованный, в заводской стерильной упаковке, с сроком годности не менее 50% на момент поставки.</t>
  </si>
  <si>
    <t>Микрокатетер/3</t>
  </si>
  <si>
    <t xml:space="preserve">В нейрохирургии Интродьюсер комплект феморальный размера 6Fr, содержит Интродьюсер длиной наконечника не более 10 см (±2%), ваер диаметром 0,038 дюйма, с иглой 18G.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</si>
  <si>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Ախտորոշիչ կաթետեր` ինվազիվ պրոցեդուրաների համար: Ախտորոշիչ կաթետերի պահանջվող չափը՝ 5Fr: Ներքին տրամագիծը ՝ 1․20մմ։ Արտաքին տրամագիծը 5Fr/1.70մմ: Կախված վիրահատվող անոթի անատոմիական առանձնահատկություններից՝ աշխատանքային երկարությունը 100 սմ, 125սմ; վայերի անցողունակությունը ՝ 0.038" (0.97 մմ)։ Ծայրի ձևը՝ սիմ տեսակի: Բոլոր չափսերի թույլատրելի տատանումը՝ ± 2%: Ցանկացած մատակարարված խմբաքանակի համար  CE MARK կամ FDA որակի վկայականի առկայությունը պարտադիր է: Ֆորմատ՝ հատ: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t>
  </si>
  <si>
    <t>Ախտորոշիչ կաթետեր` ինվազիվ պրոցեդուրաների համար: Ախտորոշիչ կաթետերի պահանջվող չափը՝ 5Fr: Ներքին տրամագիծը ՝ 1․20մմ։ Արտաքին տրամագիծը 5Fr/1.70մմ: Կախված վիրահատվող անոթի անատոմիական առանձնահատկություններից՝ աշխատանքային երկարությունը 100 սմ, 125սմ; վայերի անցողունակությունը ՝ 0.038" (0.97 մմ)։ Ծայրի ձևը՝ սիմ տեսակի: Բոլոր չափսերի թույլատրելի տատանումը՝ ± 2%: Ցանկացած մատակարարված խմբաքանակի համար  CE MARK կամ FDA որակի վկայականի առկայությունը պարտադիր է: Ֆորմատ՝ հատ: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</si>
  <si>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Диагностический катетер/5</t>
  </si>
  <si>
    <t xml:space="preserve">Նեյրովասկուլյար ասպիրացիոն կաթետեր, որը նախատեսված իշեմիկ կաթվածների ժամանակ թրոմբի հեռացման համար` արտածծման եղանակով։ Հենքը հյուսված է, որի շնորհիվ հնարավորություն է տալիս պտտել կաթետերը դժվար բիֆուրկացիաները հաղթահարելու նպատակով, և չի ծալվում ոլորուն անոթային համակարգում։ Ունի ավելի մեծ ասպիրացիոն ուժ և տրամագիծ քան մյուս ասպիրացիոն կաթետրները։ Հնարավոր է ծայրի ցանկացած ձևափոխում ջերմային ազդեցությամբ։ Կախված վիրահատվող անոթի անատոմիական առանձնահատկություններից և վիրահատության տեսակից կաթետերի պահանջվող չափերն են՝ երկարությունը՝ 131 սմ, չափսը՝ 6Fr, մոտակա արտաքին տրամագիծը՝ 0.0825"/2.1 մմ, հեռադիր արտաքին տրամագիծը՝0.0815"/2.1, ներքին տրամագիծը՝ 0.070", հեռադիր ծայրի երկարությունը՝ 19 սմ, ծայրակալի տեսակը՝ ուղիղ։ Բոլոր չափսերի թույլատրելի տատանումը՝ ± 1%: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</si>
  <si>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Ваер направляющий шнур/4</t>
  </si>
  <si>
    <t>Дилатационный катетер с расширяемым и нерасширяемым баллоном, в зависимости от показаний, для периферических сосудов. Длина катетера от 70 до 150 см.  Диаметр входного наконечника не более 0,038 дюйма для направляющей 0,035 дюйма, 0,020 дюйма для направляющей 0,018 дюйма, 0,017 дюйма для направляющей 0,014 дюйма.                                                                                                                                            В зависимости от величины диаметра оперируемого сосуда необходимые размеры катетера составляют по длине.
 при направляющей 0,035" в диапазоне 20-200мм в случае расширяющегося балона и в диапазоне 20-150мм в случае нераскладывающегося балонам,
 При направляющей 0,018" в случае расширяющегося балона в диапазоне 5-200 мм и в случае нерасширяющегося балона в диапазоне 10-150 мм,
 При направляющей 0,014" в случае расширяющегося балона в диапазоне 5-200мм и в случае нераскрывающегося балонам в диапазоне 1,5-6мм,
номинальное давление не менее 6 атм., максимальное давление не менее 14 атм в случае с расширяющегося балона и номинальное давление не менее 12 атм., максимальное давление не менее 22. атм. в зависимости от диаметра в случае нерасширяющегося балона.                                                                                                                                                                                   В зависимости от размеров поврежденной части сосуда необходимые размеры катетера составляют по диаметру:
 Для направляющей 0,035 дюйма в пределах 3–10 мм в обоих случаях.
В случае направляющей 0,018 дюйма, в случае расширяющегося балона и в пределах 3-10 мм и в случае нерасширяющегося балона в пределах 2-8 мм,
При направляющей 0,014 дюйма - 1,5-6 мм в случае расширяющегося балона и 2-7 мм в случае нераскрывающегося балона.  Формат: шт.
 Наличие сертификатов качества CE MARK обязательно.
 Новый, неиспользованный, в стерильной заводской упаковке. Включает технические характеристики, особенности и инструкции по использованию в виде заводского руководства. Наличие не менее 50% от полного срока годности на момент поставки.</t>
  </si>
  <si>
    <r>
      <t xml:space="preserve">Դիլատացիոն կաթետեր՝ ընդլայնվող գնդանոթով և չնդլայնվող գնդանոթով, կախված ցուցումից, պերիֆերիալ անոթների համար: Կաթետերի երկարությունը  70սմ-ից 150սմ սահմաններում:  Մուտքի ծայրի տրամագիծը ոչ ավել՝  0,035’’ ուղղորդիչի դեպքում 0,038”, 0.018” ուղղորդիչի դեպքում՝ 0,020”, 0.014” ուղղորդիչի դեպքում՝ 0,017”:                                                                                                                                                                                          Կախված վիրահատվող անոթի տրամագծի չափից կաթետերի պահանջվող չափերն են ըստ երկարության` 0,035’’ ուղղորդիչի դեպքում 20-200մմ սահմաններում ընդլայնվող գնդանոթի պարագայում և 20-150մմ սահմաններում, չընդլայնվող գնդանոթի պարագայում: 0.018” ուղղորդիչի դեպքում 5-200մմ սահմաններում ընդլայնվող գնդանոթի պարագայում և 10-150մմ սահմաններում չընդլայնվող գնդանոթի պարագայում: 0.014” ուղղորդիչի դեպքում 5-200մմ սահմաններում ընդլայնվող գնդանոթի պարագայում և 1,5-6մմ սահմաններում չընդլայնվող գնդանոթի պարագայում: Նոմինալ ճնշումը ոչ պակաս 6 ատմ․, մաքսիմալ ճնշումը ոչ պակաս 14 ատմ․ընդլայնվող գնդանոթի պարագայում: Նոմինալ ճնշումը ոչ պակաս 12 ատմ․, մաքսիմալ ճնշումը ոչ պակաս 22 ատմ․ կախված տրամագծից չընդլայնվող գնդանոթի պարագայում։                                                                                                                                                                                      Կախված անոթի  վնասված մասի չափից կաթետերի պահանջվող չափերն են ըստ տրամագծի` 0,035’’ ուղղորդիչի դեպքում 3-10մմ սահմաններում երկու դեպքում էլ (ընդլայնվող և չընդլայնվող կաթետեևների դեպքում), 0.018” ուղղորդիչի դեպքում 3-10մմ սահմաններում ընդլայնվող գնդանոթի պարագայում, և 2-8մմ սահմաններում՝ չընդլայնվող գնդանոթի պարագայում, 0.014” ուղղորդիչի դեպքում՝ 1,5-6մմ սահմաններում ընդլայնվող գնդանոթի պարագայում և 2-7մմ սահմաններում՝ չընդլայնվող գնդանոթի պարագայում: Բոլոր չափսերի թույլատրելի տատանումը </t>
    </r>
    <r>
      <rPr>
        <sz val="10"/>
        <color theme="1"/>
        <rFont val="Calibri"/>
        <family val="2"/>
        <charset val="204"/>
      </rPr>
      <t>±</t>
    </r>
    <r>
      <rPr>
        <sz val="10"/>
        <color theme="1"/>
        <rFont val="Sylfaen"/>
        <family val="1"/>
        <charset val="204"/>
      </rPr>
      <t xml:space="preserve">1%: Ֆորմատ՝ հատ: CE MARK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r>
  </si>
  <si>
    <t xml:space="preserve">Առաքման համակարգը OTW կամ Monorail տեսակի։ Կախված վիրահատվող անթոի անատոմիական առանձնահատկություններից բալոնի տրամագիծը 2մմ-ից մինչև 10մմ, բալոնի երկարությունը՝ 10սմ-ից մինչև 220սմ։ Բալոնի նյութը՝ տերմոպլաստիկ պոլիմեր՝ նեյլոն+պեբաքս։ Նոմինալ ճնշումը՝ աչ պակաս՝ 6 ատմ.: Պայթման ճնշումը՝ 10-ից -14 ատմ.։ Համատեղելի ուղորդիչ՝ 0,014" և 0,018"։ Համատեղելի ինտրոդյուսեր՝ 4-5F: Ծայրի պրոֆիլ  0,020"(միջինացված ցուցանիշ)։ Բալոնի պրոֆիլ 0,039''(միջինացված ցուցանիշ)։ Ֆորմատ՝ հատ: CE MARK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</si>
  <si>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Система доставки типа OTW или Monorail. Диаметр цилиндра от 2 мм до 10 мм. Длина цилиндра от 10 см до 220 см. Материал цилиндра: термопластичный полимер: нейлон + пебакс. Номинальное давление: 6 атм. Давление разрывное давление: от 10 до 14 атм.  Совместимое руководство: 0,014 дюйма и 0,018 дюйма. Совместимый интродьюсер: 4-5F. Профиль наконечника 0,020 дюйма (средний индекс). Профиль цилиндра 0,039" (средний показатель). Формат: шт. Наличие сертификатов качества CE MARK обязательно. Новый, неиспользованный, в стерильной заводской упаковке. Включает характеристики, функции и правила использования.
 в виде заводской инструкции.
Наличие не менее 50% от полного срока годности на момент поставки.  </t>
  </si>
  <si>
    <t>Используется в нейрохирургии: Катетр  с нерасширяемым баллоном, длина катетера не менее 145см. С гидрофильным покрытием, номинальное давление не менее: 1013 кПа, максимальное давление не менее: 2026 кПа для цилиндров диаметром от 2,0 до 4,0 мм, не менее 1624 кПа для цилиндров диаметром от 4,5 до 5,0 мм.Цилиндры трехлопастные, что позволяет быстро нагнетать давление в цилиндре. Диаметр входного наконечника не более 0,43 мм. В зависимости от величины диаметра оперируемого сосуда необходимые размеры катетера по диаметру:2.0; 2,25; 2,5; 2,75; 3,0; 3,25; 3,5; 3.75;4,0; 4,5; 5,0 мм.     В зависимости от размера поврежденной части сосуда требуемые размеры катетеров по длине 6 мм; 8 мм; 12 мм; 15 мм; 20 мм;25мм;30мм.                                                                                                                                                                                                                          Формат: шт. Сертификаты качества CE MARK или FDA обязательны для любой поставляемой партии. Новый, неиспользованный, в стерильной заводской упаковке.Включает технические характеристики, функции и инструкции по использованию в виде заводского руководства. Наличие не менее 70% всего срока годности на момент поставки. Покупатель имеет право вернуть или заменить  размер товара на другой размер по мере необходимости, если в наличии имеется не менее 50% всего срока годности товара.</t>
  </si>
  <si>
    <t xml:space="preserve">Նյարդավիրաբուժությունում կիրառվող բալոն չընդլայնվող գնդանոթով: Կաթետերի երկարությունը ՝ 145սմ: Հիդրոֆիլիկ ծածկույթով, նոմինալ ճնշումը ՝  1216 ԿՊա, մաքսիմալ ճնշումը՝  2229 ԿՊա  2.0-ից 4.0մմ տրամագծով բալոնների համար,   2026 ԿՊա՝ 4.5մմ-ից 5.0մմ  տրամագծով բալոնների համար: Բալոնները եռաթև են, որը թույլ է տալիս ճնշման արագ բարձրացումը բալոնի մեջ: Մուտքի ծայրի տրամագիծը`՝ 0.43մմ:                                                                                                                                                                                                                       Կախված վիրահատվող անոթի տրամագծի չափից կաթետերի պահանջվող չափերն են ըստ տրամագծի` 2.0, 2.25; 2.5; 2.75; 3.0; 3.25; 3.5 ; 3,75 4.0; 4.5; 5.0 մմ:  Կախված անոթի վնասված մասի չափից կաթետերի պահանջվող չափերն են ըստ երկարության` 6մմ; 8մմ; 12մմ; 15մմ; 20մմ; 25մմ;30մմ;:                                                                                                                                                                                                                               Ֆորմատ՝ հատ: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</si>
  <si>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Նյարդավիրաբուժությունում կիրառվո դիլատացիոն կաթետեր՝ ընդլայնվող գնդանոթով (բալոն ընդլայնվող գնդանոթով): Կաթետերի երկարությունը` ՝ 145սմ: Բալոնը եռաթև, որը թույլ է տալիս ճնշման արագ բարձրացումը բալոնի մեջ:  Մուտքի ծայրի տրամագիծը   0.41 մմ՝ 1.0 - 1.5 , 2.0-4.0 մմ-ի բալոնի դեպքում,    0.43մմ՝ մնացած չափերի բալոնների դեպքում: Ծածկույթը հիդրոֆիլիկ: Կախված վիրահատվող անոթի անատոմիական առանձնահատկություններից  կաթետերի պահանջվող չափերն են ըստ տրամագծի `1.0 1.25մմ;1.5մմ; 2.0մմ; 2.25մմ; 2.5մմ; 2.75մմ; 3.0մմ; 3.25մմ , 3.5մմ; 3.75մմ 4.0մմ, նոմինալ ճնշումը  ՝ 608ԿՊա, մաքսիմալ ճնշումը` 1.0-ից  3.0 մմ տրամագծերի դեպքում`  ՝ 1419ԿՊա, 3.25մմ-ից 4.0մմ տրամագծի դեպքում` ՝  1216ԿՊա: Կախված անոթի վնասված մասի չափից կաթետերի պահանջվող չափերն են ըստ երկարության` 5մմ 10մմ; 15մմ; 20մմ; 30մմ; 40մմ: Ֆորմատ՝ հատ: Ցանկացած մատակարարված խմբաքանակի համար  CE MARK որակի վկայականի առկայություն: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</si>
  <si>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Используется в нейрохирургии: Дилатационный катетер с расширяющейся пушкой (баллон с расширяющейся пушкой). Длина катетера - не менее 145 см. Баллон трехконечный, что позволяет быстро повысить давление в баллоне. Входной диаметр не более 0,4 мм для баллонов 1,25 мм и не более 0,42 мм для баллонов других размеров. Покрытие - гидрофильное. В зависимости от анатомических особенностей оперируемого сосуда, необходимые размеры катетеров по диаметру составляют 1.25мм;1.5мм; 2.0мм; 2.25мм; 2.5мм; 2.75мм; 3.0мм; 3.5мм; 4.0мм, номинальное давление не менее 608 кПа, максимальное давление при диаметре от 1,25 до 3,0 мм - не менее 1419кПа, при диаметре от 3,5 мм до 4,0 мм - не менее 1216 кПа. В зависимости от размера поврежденной части сосуда требуемые размеры катетеров по длине 10 мм; 15 мм; 20 мм; 30 мм; 40 мм.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</si>
  <si>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Ախտորոշիչ և ինտերվենցիոն միջամտությունների համար նախատեսված ինտրոդյուսեր  տրանսռադիալ կոմպլեկտ  4Fr-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</si>
  <si>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Стент, покрытый лекарственным средством 48мм</t>
  </si>
  <si>
    <t>Саморасширяющийся стент сонной артерии/1</t>
  </si>
  <si>
    <t>Саморасширяющийся стент сонной артерии/2</t>
  </si>
  <si>
    <t>Стент/ретривер/1</t>
  </si>
  <si>
    <t>Стент/ретривер/2</t>
  </si>
  <si>
    <t>Проводник /3</t>
  </si>
  <si>
    <t xml:space="preserve">Дилатационный катетер с расширяемым баллоном/4 </t>
  </si>
  <si>
    <t>*Оплата поставленного товара будет произведена в 2025 году, при наличии соответствующих финансовых средств, путем перечисления безналичных денежных средств в драмах РА на расчетный счет Продавца, начиная с даты вступления в силу договора между сторонами. Передача денежных средств производится на основании акта сдачи-приемки в месяцы, указанные в графике платежей по договору (приложение N 3), в течение 5 рабочих дней, но не позднее 30 декабря данного года.</t>
  </si>
  <si>
    <t>* Для всех лотах՝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t>
  </si>
  <si>
    <t>*Равные 50 млн. контракты, или превышающие лимит драмов, подлежат подписанию клиентом после одобрения решения о заключении данного контракта членами попечительского совета университета на основании подпункта 6 пункта 39 университета. устав.</t>
  </si>
  <si>
    <t>*Поставка осуществляется продавцом по адресу, указанному покупателем: г. Ереван, ул. Абовяна 60 и/или Мурацана 114.</t>
  </si>
  <si>
    <t>Материал и структура стента - Цилиндр из кобальтово-хромового сплава лазерной резки, крышка стента - крышка секретирующая лекарственний препарата Эверолимус. Конструкция стента: стент диаметром 2,25-3,0 мм должен иметь три коротких и три длинных нелинейных соединения. Стент 3,5 мм имеет три коротких и шесть длинных нелинейных соединения. Обод стента  симметрично закреплен, чтобы облегчить удаление направляющих катетеров. Толщина стенки стента - не более 0,0032 ”. Продольная гибкость стента - отлично. Стент  неферромагнитный и иметь высокую радиационную прочность. Расширение металлической поверхности в пределах 13.3% (±1%) при диаметре 3,0 мм. Независимо от степени расширения, оно не превышает 5% длины стента. Номинальное давление в баллоне: 8 атм для стентов диаметром 2,5-2,75 мм, 10 атм для стентов диаметром 3,0-3,5 мм.  Номинальное давление открытия стента составляет 11 атм (±1%), максимальное давление взрыва составляет 18 атм (для стентов всех диаметров). Материал баллона многослойный пебакс. Минимальный внутренний диаметр направляющего катетера до 0,056 дюймов или 1,4 мм (для стентов всех размеров). Лекарственное покрытие стента состоять из акрила и флюорополимеров, используемых при изготовлении нити для сшивания сосудов. Концентрация препарата на поверхности стента: 88 мкг/см2 или 100 мкг/см2 (± 1%). В зависимости от диаметра оперируемого сосуда, требуемые размеры стента по диаметру составляют 2.5, 2.75, 3.0, 3.5 мм. Длина стента - 48 мм.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Обязательное условие: Участник   на этапе исполнения договора предоставляет гарантийное письмо от производителя или его представителя. Обязательным условием является: Участник подает вместе с заявкой:
1.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1.сертификат происхождения, сертификат соответствия, представляемый производителем продукции. 2. гарантийное письмо от производителя продукции или его представителя. Указанным гарантийным письмом производитель гарантирует товар, поставляемый поставщиком в Республику Армения, при этом в гарантийном письме производителя или его представителя должны быть четко указаны товар: наименование поставщика, поставляемого товара и наименование. страны, в которой на товары, продаваемые указанным поставщиком, предоставляется гарантия производителя.</t>
  </si>
  <si>
    <r>
      <t>Արտաքին շերտը նեյլոնից է, միջին շերտը` երկշերտ հյուսապատված պողպատ, ներքին շերտը` PTFE (պոլիտետրաֆտորէտիլեն), ռենտգենկոնտրաստ դիստալ ծայրով, որի երկարությունն է 2,5մմ: Բազմահատվածային կառուցվածք, տարբեր հատվածների ջերմաձուլում (փափուկ ծայրի, ձևվավորող մասի, հիմնական մարմնի): Ծայրը փափուկ է, ճկուն և չվնասող (ատրավմատիկ): Հյուսապատման “հիբրիդ տեխնոլոգիան” ավելացնում է կաթետերի ներքին լուսանցը և աջակցում է մանիպուլյացիայի պրոցեսին: Կաթետերի պատի մետաղապատումը պողպատյա ցանցով խոչնդոտում է գործիքի ծալմանը անոթների անատոմիական ծալքերի տեղում: Կաթեթերները ունեն հավասարաչափ ներքին լուսանցք ամբողջ երկայնքով:                                                                                                                                                                                                                                              ՈՒղղորդիչի ներքին լուսանցքի պահանջվող չափն է`6Fr (6F-0.070): Կախված վիրահատվող հիվանդի հասակից և անոթի անատոմիական առանձնահատկություններից  ուղղորդիչի պահանջվող երկարություններն են` 55սմ, 90սմ, 95սմ, 100սմ, 125սմ: Կախված վիրահատվող  անոթի անատոմիական առանձնահատկություններից ուղղորդիչ կաթետերի ծայրի պահանջվող  ձեւերն են` JL3; JL3 SH; JL3,5; JL3,5 SH; JL3,5 ST;JL3,5 ST SH; JL4; JL4 ST; JL4 SH; JL4 ST SH; JL4,5; JL4,5 ST;JL4,5 SH; JL5; JL5 ST; JL5 SH; JL5 ST SH; JL6; JL3,5 MOD ST; JL4 MOD ST; JCL3,5; JCL 3,5 SH; JCL4; JCL4 SH; JCL4,5; JCL4,5 SH; JCL5 SH; XB3; XB3 SH; XB3,5; XB3,5 SH; XBLAD 3,5; XB4; XB4SH; XB LAD4; XB4,5; XB4,5 SH; XB LAD 4,5; AL.75; AL1; AL1ST; AL1 ST SH; AL1SH; AL 1,5; AL 1,5 ST; AL1,5 SH; AL 1,5 ST SH; AL2; AL2 ST; AL2 SH; AL2 ST SH; AL3; AL3 ST; AL3 SH; JR3,5; JR 3,5 ST; JR 3,5 SH; JR 3,5 ST SH; JR 4; JR4 ST; JR4 SH; JR4 ST SH; JR 4,5 ST; JR 4,5 ST SH; JR5; JR5 ST; JR5 SH; JR 6; JR6 SH; JCR 3,5; JCR 3,5 SH; JCR 4; JCR 4 SH; SCR3,5; SCR4; XBR1; XBR2; XBR CA; 3 DRC; AR1; AR1 SH; AR2; AR2 SH; ALR1,2; ALR 1,2 SH; NR4; JFL; JFL ST; JFL LT; JFR; JFR ST; RB; SON1; CAS1; CAS2; MPA1; MPA 1 SH; MPB1; MPB1 SH; H- STICK; H-STICK SH; LCB; LCB SH; RCB; RCB SH; EGB1; EGB2; EGB3; MPC; MPD; STR; Renal Curve1(small); Renal Curve (adult); J-curve; Contralateral 1; Contralateral 2; Vertebral; CBL; HY1; H1;  IM;  BARBEAU; IM SH; IM VB-1; NR4; JFL; JFL ST; JFL LT; JFR; JFR ST; RB: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t>
    </r>
    <r>
      <rPr>
        <sz val="9"/>
        <color theme="1"/>
        <rFont val="Sylfaen"/>
        <family val="1"/>
        <charset val="204"/>
      </rPr>
      <t xml:space="preserve">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r>
  </si>
  <si>
    <r>
      <t xml:space="preserve">Պետական պատվերով ստենտավորման ծառայությունների մատուցման նպատակով ձեռք բերվող ուղղորդիչ կաթետեր: Արտաքին շերտը նեյլոնից է, միջին շերտը` երկշերտ հյուսապատված պողպատ, ներքին շերտը` PTFE (պոլիտետրաֆտորէտիլեն), ռենտգենկոնտրաստ դիստալ ծայրով, որի երկարությունն է 2,5մմ: Բազմահատվածային կառուցվածք, տարբեր հատվածների ջերմաձուլում (փափուկ ծայրի, ձևվավորող մասի, հիմնական մարմնի): Ծայրը փափուկ է, ճկուն և չվնասող (ատրավմատիկ): Հյուսապատման “հիբրիդ տեխնոլոգիան” ավելացնում է կաթետերի ներքին լուսանցը և աջակցում է մանիպուլյացիայի պրոցեսին: Կաթետերի պատի մետաղապատումը պողպատյա ցանցով խոչնդոտում է գործիքի ծալմանը անոթների անատրմիական ծալքերի տեղում: Կաթեթերները ունեն հավասարաչափ ներքին լուսանցք ամբողջ երկայնքով:                                                                                                                                                                                                                                              ՈՒղղորդիչի ներքին լուսանցքի պահանջվող չափն է`6Fr (6F-0.070): Կախված վիրահատվող հիվանդի հասակից և անոթի անատոմիական առանձնահատկություններից  ուղղորդիչի պահանջվող երկարություններն են` 55սմ, 90սմ, 95սմ, 100սմ, 125սմ: Կախված վիրահատվող  անոթի անատոմիական առանձնահատկություններից ուղղորդիչ կաթետերի ծայրի պահանջվող  ձեւերն են` JL3; JL3 SH; JL3,5; JL3,5 SH; JL3,5 ST;JL3,5 ST SH; JL4; JL4 ST; JL4 SH; JL4 ST SH; JL4,5; JL4,5 ST;JL4,5 SH; JL5; JL5 ST; JL5 SH; JL5 ST SH; JL6; JL3,5 MOD ST; JL4 MOD ST; JCL3,5; JCL 3,5 SH; JCL4; JCL4 SH; JCL4,5; JCL4,5 SH; JCL5 SH; XB3; XB3 SH; XB3,5; XB3,5 SH; XBLAD 3,5; XB4; XB4SH; XB LAD4; XB4,5; XB4,5 SH; XB LAD 4,5; AL.75; AL1; AL1ST; AL1 ST SH; AL1SH; AL 1,5; AL 1,5 ST; AL1,5 SH; AL 1,5 ST SH; AL2; AL2 ST; AL2 SH; AL2 ST SH; AL3; AL3 ST; AL3 SH; JR3,5; JR 3,5 ST; JR 3,5 SH; JR 3,5 ST SH; JR 4; JR4 ST; JR4 SH; JR4 ST SH; JR 4,5 ST; JR 4,5 ST SH; JR5; JR5 ST; JR5 SH; JR 6; JR6 SH; JCR 3,5; JCR 3,5 SH; JCR 4; JCR 4 SH; SCR3,5; SCR4; XBR1; XBR2; XBR CA; 3 DRC; AR1; AR1 SH; AR2; AR2 SH; ALR1,2; ALR 1,2 SH; NR4; JFL; JFL ST; JFL LT; JFR; JFR ST; RB; SON1; CAS1; CAS2; MPA1; MPA 1 SH; MPB1; MPB1 SH; H- STICK; H-STICK SH; LCB; LCB SH; RCB; RCB SH; EGB1; EGB2; EGB3; MPC; MPD; STR; Renal Curve1(small); Renal Curve (adult); J-curve; Contralateral 1; Contralateral 2; Vertebral; CBL; HY1; H1;  IM;  BARBEAU; IM SH; IM VB-1; NR4; JFL; JFL ST; JFL LT; JFR; JFR ST; RB:  Ֆորմատ՝ հատ:  CE MARK կամ FDA որակի վկայականների առկայությունը պարտադիր է: </t>
    </r>
    <r>
      <rPr>
        <sz val="9"/>
        <color theme="1"/>
        <rFont val="Sylfaen"/>
        <family val="1"/>
        <charset val="204"/>
      </rPr>
      <t xml:space="preserve">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r>
  </si>
  <si>
    <t>Ուղղորդիչ լարի առանցքը  նիտինոլից է (փափուկ), պատված վոլֆրամ պարունակող պոլիուրետանի շերտով, ռենտգենոկոնտրաստ: Կախված վիրահատվող անոթի անատոմիական առանձնահատկություններից ուղղորդիչ լարի պահանջվող երկարությանն է՝  260 սմ կամ 300սմ: Պատված է հատուկ հիդրոֆիլիկ  ծածկույթով և գերճկուն է: Ծայրի ճկուն մասի երկարությունը 3 սմ է, ձևը՝ անկյունային: Կախված վիրահատվող անոթի անատոմիական առանձնահատկություններից պահանջվող չափսն ըստ տրամագծի՝  0.035" (0.89 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t>
  </si>
  <si>
    <t xml:space="preserve">Նյարդավիրաբուժությունում ախտորոշիչ և ինտերվենցիոն միջամտությունների համար նախատեսված ինտրոդյուսեր  տրանսռադիալ կոմպլեկտ  5Fr- Դիլատորի անցումը շիթին  բարձր ճշգրտության, որը թույլ է տալիս առանց լրացուցիչ միջամտության (օր. նշտարի սայրի) ընկղմել  ինտրոդյուսերը արյունատար անոթի մեջ:                                                                                                                                                                                                                                                                                                                                                                                 Կախված վիրահատվող հիվանդի քաշից ինտրոդյուսերի  ծայրի երկարության պահանջվող չափսերն են՝ 7սմ, 10սմ:  Կախված վիրահատվող անոթի տեսակից և բարդությունից մինի վայերի պահանջվող տրամագծերն են՝ 0.018" 0.021"0.025"՝ 45սմ երկարությամբ:                                                                                                                                                                                                                                                        Կախված վիրահատվող անոթի տեսակից մուտքի ասեղի պահանջվող չափերն են՝ 20G, 21G, 22G: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</si>
  <si>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 xml:space="preserve">В нейрохирургии Интродьюсер комплект трансрадиальный размера 5Fr, предназначенный для диагностических и интервенционных вмешательств. Переход дилатора на спринцовку высокой точности, позволяющий погружать Интродьюсер в кровеносный сосуд без дополнительных вмешательств (например, лезвия скальпеля).   В зависимости от веса оперируемого пациента, требуемая длина кончика Интродьюсера - 7см, 10см. В зависимости от вида и сложности оперируемого сосуда, требуемуй диаметр мини ваера - 0.018" 0.021"0.025" при длине 45см. В зависимости от вида оперируемого сосуда, требуемый размер входной иглы - 20G, 21G, 22G. Формат: шт. CE MARK или  FDA сертификат качества требуется для любой поставленной партии. Должен быть новым, неиспользованным,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t>
  </si>
  <si>
    <t xml:space="preserve">Կիրառվում է նեյրովիրաբուժությունում: Ուղղորդիչ լարը հիդրոֆիլիկ ծածկույթով է: Ծայրի զսպանակը պլատինից է, զսպանակի մնացած մասը՝  չժանգոտվող պողպատից: Զսպանակին անցումը նիկել տիտանից՝ պատված պոլիտետրաֆլյուորոէթիլենով (PTFE) հատուկ ծածկույթով: Ծայրի  քաշը ոչ ավել, քան՝ 0.6 գրամ: Լարի անցումը ծայրին ոչ ավել, քան՝ 2մմ, պատված է սիլիկոնով: Լարի երկարությունը՝ ոչ պակաս, քան՝180սմ, տրամագիծը՝ 0.014՞ 0.36մմ: Լարի հատվածը  չժանգոտվող մետաղից: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</si>
  <si>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r>
      <t xml:space="preserve">Բաղադրությունը- իրենից ներկայացնում է  բուրանյութի հոտով թափանցիկ հեղուկ խտանյութ: Որպես ազդող նյութեր` պարունակում է N,N-դիդեցիլ-N-մեթիլ-պոլի(օքսիէթիլ) ամոնիումի պրոպիոնատ (ՉԱՄ), դիդեցիլ դիմեթիլ ամոնիումի քլորիդ (ՉԱՄ), ֆերմենտների համալիր (լիպազա, ալֆա-ամիլազա, պրոտեազա), ինչպես նաև ֆունկցիոնալ բաղադրամասեր՝ ՄԱՆ (մակերեսային ակտիվ նյութեր),  ներկանյութ, բուրանյութ, ջուր և այլն: Ներկայացվող ապրանքը պետք է պարունակի նաև կոռոզիայի ինհիբիտորներ (կազմի մեջ կոռոզիոն ինհիբիտորի առկայությունը պետք է հաստատվի օգտագործման հրահանգով):
Առաջարկվող ախտահանիչ նյութը իր բաղադրությունում չպետք է պարունակի որպես ակտիվ բաղադրիչներ քլոր, ալկոհոլ:
Փաթեթավորումը- 1լիտր կամ այլ ծավալի  պոլիէթիլենային տարա համապատասխան չափիչ բաժակով:                          
1լիտր խտանյութից պատրաստվի մինչև 0,5%-անոց, ոչ պակաս , քան  200 լիտր  աշխատանքային լուծույթ, որը կապահովի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բորբոսասնկեր) ազդեցությունը մինչև 5-30 րոպեում (ինչը հաստատված լինի ՀՀ Առողջապահության նախարարության կողմից հաստատված  մեթոդական հրահանգներով), ինչպես նաև օժտված լինի ակտիվությամբ հատուկ վտանգավոր վարակների (ժանտախտի, խոլերայի, տուլարեմիայի, լեգիոնելոզի) հարուցիչների նկատմամբ: Աշխատանքային լուծույթի պատրաստման համար պահանջվող ջերմաստիճանը պետք է լինի՝ ոչ պակաս քան 15°C-ից մինչև ոչ ավել քան 25°C ջերմաստիճանը:
Աշխատանքային լուծույթի պիտանելիությունը լինի 10 օր-ից ոչ պակաս, նախատեսված  բազմակի օգտագործման համար: Մատակարարման պահին խտանյութի ժամկետի 1/2-ի առկայություն:                                                                                                 Ախտահանիչ նյութի pH - 7,8-8,8: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հրահանգների և ՀՀ-ում գործող սանիտարական նորմերի՝ հիմք ընդունելով հակաբակտերիալ (ներառյալ տուբերկուլյոզը), հակավիրուսային և  հակասնկային ախտահանման ռեժիմները: Վտանգավորության աստիճանը- 4-րդ, 5-րդ դաս: Ունենա որակի հավաստագիր,  </t>
    </r>
    <r>
      <rPr>
        <sz val="9"/>
        <color theme="1"/>
        <rFont val="Sylfaen"/>
        <family val="1"/>
        <charset val="204"/>
      </rPr>
      <t>ՀՀ ԱՆ  օգտագործման մեթոդական հրահանգ: Նոր է, չօգտագործված:  Տեխնիկական բնութագրի կազմման հիմք է հանդիսացել ՀՀ ԱՆ մեթոդական հրահանգը:</t>
    </r>
  </si>
  <si>
    <t>*Մատակարարված ապրանքի դիմաց վճարումն իրականացվելու է 2025 թվականին՝ համապատասխան ֆինանսական միջոցներ նախատեսվելու դեպքում, կողմերի միջև կնքվող համաձայնագիրն ուժի մեջ մտնելու օրվանից սկսած ՀՀ դրամով անկանխիկ`դրամական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համաձայնագրի վճարման  ժամանակացույցով (հավելված N 3) նախատեսված ամիսներին, 5 աշխատանքային օրվա ընթացքում, բայց ոչ ուշ, քան մինչև տվյալ տարվա դեկտեմբերի 30-ը:</t>
  </si>
  <si>
    <t>*Մասնակցի կողմից ապրանքի տեխնիկական բնութագիրը, իսկ հրավերով նախատեսված դեպքերում նաև առաջարկվող ապրանքի ապրանքային նշանը և արտադրողի անվանումը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տվյալ մասնակցի հայտը անբավարար գնահատելու և մերժելու հիմք:</t>
  </si>
  <si>
    <t>*Մատակարարումն իրականացվում է Վաճառողի կողմից՝ Գնորդի նշված հասցեով, ք. Երևան, Աբովյան 60 հասցեով և Մուրացան 114 հասցեներով:</t>
  </si>
  <si>
    <t>*Բոլոր չափաբաժիններում` եթե առկա են հղումներ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</si>
  <si>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33141137/508</t>
  </si>
  <si>
    <t>33141137/509</t>
  </si>
  <si>
    <t>33141136/599</t>
  </si>
  <si>
    <t>33141211/881</t>
  </si>
  <si>
    <t>33141136/600</t>
  </si>
  <si>
    <t>33141136/601</t>
  </si>
  <si>
    <t>33141136/602</t>
  </si>
  <si>
    <t>33141211/882</t>
  </si>
  <si>
    <t>33141211/883</t>
  </si>
  <si>
    <t>33141211/884</t>
  </si>
  <si>
    <t>33141211/885</t>
  </si>
  <si>
    <t>33141211/886</t>
  </si>
  <si>
    <t>33141211/887</t>
  </si>
  <si>
    <t>33141137/510</t>
  </si>
  <si>
    <t>33141137/511</t>
  </si>
  <si>
    <t>33141211/888</t>
  </si>
  <si>
    <t>33141142/550</t>
  </si>
  <si>
    <t>33141142/551</t>
  </si>
  <si>
    <t>33141136/603</t>
  </si>
  <si>
    <t>33141211/889</t>
  </si>
  <si>
    <t>33141211/890</t>
  </si>
  <si>
    <t>33141211/891</t>
  </si>
  <si>
    <t>33141211/892</t>
  </si>
  <si>
    <t>33141211/893</t>
  </si>
  <si>
    <t>33141211/894</t>
  </si>
  <si>
    <t>33141142/552</t>
  </si>
  <si>
    <t>33141211/895</t>
  </si>
  <si>
    <t>33141211/896</t>
  </si>
  <si>
    <t>33141211/897</t>
  </si>
  <si>
    <t>33141137/512</t>
  </si>
  <si>
    <t>33141136/604</t>
  </si>
  <si>
    <t>33141211/898</t>
  </si>
  <si>
    <t>33141136/605</t>
  </si>
  <si>
    <t>33141136/606</t>
  </si>
  <si>
    <t>33141211/899</t>
  </si>
  <si>
    <t>33141211/900</t>
  </si>
  <si>
    <t>33141211/901</t>
  </si>
  <si>
    <t>33141211/922</t>
  </si>
  <si>
    <t>33141137/513</t>
  </si>
  <si>
    <t>33141137/514</t>
  </si>
  <si>
    <t>33141211/942</t>
  </si>
  <si>
    <t>33141136/607</t>
  </si>
  <si>
    <t>33141211/953</t>
  </si>
  <si>
    <t>33141211/954</t>
  </si>
  <si>
    <t>33141211/955</t>
  </si>
  <si>
    <t>33141211/956</t>
  </si>
  <si>
    <t>33141211/957</t>
  </si>
  <si>
    <t>33141136/608</t>
  </si>
  <si>
    <t>33141136/609</t>
  </si>
  <si>
    <t>33141136/610</t>
  </si>
  <si>
    <t>33141136/611</t>
  </si>
  <si>
    <t>33141136/612</t>
  </si>
  <si>
    <t>33141211/958</t>
  </si>
  <si>
    <t>33141211/959</t>
  </si>
  <si>
    <t>33141211/960</t>
  </si>
  <si>
    <t>33141136/613</t>
  </si>
  <si>
    <t>33141136/614</t>
  </si>
  <si>
    <t>33141211/961</t>
  </si>
  <si>
    <t>33141211/962</t>
  </si>
  <si>
    <t>33141211/963</t>
  </si>
  <si>
    <t>33141211/964</t>
  </si>
  <si>
    <t>33141211/965</t>
  </si>
  <si>
    <t>33141211/966</t>
  </si>
  <si>
    <t>33141136/615</t>
  </si>
  <si>
    <t>33141136/616</t>
  </si>
  <si>
    <t>33141136/617</t>
  </si>
  <si>
    <t>33141136/618</t>
  </si>
  <si>
    <t>33141136/619</t>
  </si>
  <si>
    <t>33141136/620</t>
  </si>
  <si>
    <t>33141211/967</t>
  </si>
  <si>
    <t>33141211/968</t>
  </si>
  <si>
    <t>33141211/969</t>
  </si>
  <si>
    <t>33141211/970</t>
  </si>
  <si>
    <t>33141211/971</t>
  </si>
  <si>
    <t>33141211/972</t>
  </si>
  <si>
    <t>33141136/621</t>
  </si>
  <si>
    <t>33141136/622</t>
  </si>
  <si>
    <t>33141211/973</t>
  </si>
  <si>
    <t>33141211/974</t>
  </si>
  <si>
    <t>33141211/975</t>
  </si>
  <si>
    <t>33141211/976</t>
  </si>
  <si>
    <t>33141136/623</t>
  </si>
  <si>
    <t>33141211/977</t>
  </si>
  <si>
    <t>33141211/978</t>
  </si>
  <si>
    <t>33141136/624</t>
  </si>
  <si>
    <t>33141136/625</t>
  </si>
  <si>
    <t>33141211/979</t>
  </si>
  <si>
    <t>33141211/980</t>
  </si>
  <si>
    <t>33141211/981</t>
  </si>
  <si>
    <t>33141137/515</t>
  </si>
  <si>
    <t>33141137/516</t>
  </si>
  <si>
    <t>33141137/517</t>
  </si>
  <si>
    <t>33141211/982</t>
  </si>
  <si>
    <t>33141211/983</t>
  </si>
  <si>
    <t>33141211/984</t>
  </si>
  <si>
    <t>33621641/517</t>
  </si>
  <si>
    <t>33621641/518</t>
  </si>
  <si>
    <t>33621641/519</t>
  </si>
  <si>
    <t>33621641/520</t>
  </si>
  <si>
    <t>33621641/521</t>
  </si>
  <si>
    <t>33621641/522</t>
  </si>
  <si>
    <t>33621641/523</t>
  </si>
  <si>
    <t>33621643/515</t>
  </si>
  <si>
    <t>33621643/516</t>
  </si>
  <si>
    <t xml:space="preserve">Ստենտ/ռետրիվերը նախատեսված է սուր իշեմիկ ինսուլտի ժամանակ արյան հոսքը վերականգնելու նպատակով գլխուղեղի խցանված անոթներից թրոմբի հեռացման համար: Ցանցի երկարությունը 26մմ, աշխատանքային երկարությունը 20մմ, տրամագիծը 4,5 մմ։ Բոլոր չափսերի թույլատրելի տատանումը՝ ± 2%: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</si>
  <si>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Զարկերակը կարող գործիք,  չափսը՝ 8 Fr: Սարքն օգտագործվում է զարկերակի հետ արագ, անվտանգ եւ հուսալի մեխանիկական հեմեստազի  համար: Իրենից ներկայացնում է ամբողջությամբ բիոդեգրադացվող ակտիվ փակող համակարգ, որի կազմում կան` ինտրաարտերիալ խարիսխ, թել, կոլագեն: Անոթի ներքին պատին ֆիքսված հեմոստատիկ խարիսխը լրիվությամբ ներծծվում է մինչև 90 օրվա ընթացքում: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</si>
  <si>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Ստենտ/ռետրիվերը նախատեսված է սուր իշեմիկ ինսուլտի ժամանակ արյան հոսքը վերականգնելու նպատակով գլխուղեղի խցանված անոթներից թրոմբի հեռացման համար: Ցանցի երկարությունը 26մմ, աշխատանքային երկարությունը 20մմ, տրամագիծը 4,5 մմ։ Բոլոր չափսերի թույլատրելի տատանումը՝ ± 2%: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</si>
  <si>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Բալոնով բացվող ստենտ, OTW կատեգորիա, նյութը կոբալտ-քրոմ,  ստենտի մակերեսը պատված է բիո ծածկույթով, երկու կետից պլատինից ռենգեն մարկերներ, կաթետերի աշխատանքային երկարությունը 75-ից 135սմ: Համատեղելի 0,035՛՛ ուղղորդիչ կաթետերի համար և 6Fr ուղղորդիչ կաթետերի համար։ Մաքսիմալ ճնշումը՝ ոչ պակաս 10-12 ատմ․:                                                                                                                                                             Կախված վիրահատության ժամանակ հիվանդի անոթի վնասվածքի չափից ստենտի պահանջվող չափերն են ըստ երկարության` 19մմ-ից 59մմ:                                                                                                                                                                                                 Կախված վիրահատվող անոթի տրամագծից ստենտի պահաջվող
չափերն են  ըստ տրամագծերի՝ 6մմ-ից 10մմ: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</si>
  <si>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Ինքնաբացվող ստենտ, OTW կատեգորիա, նյութը նիտինոլ, ստենտի մակերեսը պատված է բիո ծածկույթով, վեց կետից տանտալից ռենգեն մարկերներ, կաթետերի աշխատանքային երկարությունը 85-ից 135սմ: Համատեղելի 0,035՛՛ ուղղորդիչ կաթետերի համար և 6Fr ուղղորդիչ կաթետերի համար։                                                                                                                                                                 Կախված վիրահատության ժամանակ հիվանդի անոթի վնասվածքի չափից ստենտի պահանջվող չափերն են ըստ երկարության` 20մմ-ից 150մմ:                                                                                                                                                                                                 Կախված վիրահատվող անոթի տրամագծից ստենտի պահաջվող չափերն են  ըստ տրամագծերի՝ 6մմ-ից 12մմ:    Ֆորմատ՝ հատ: CE MARK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</si>
  <si>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Տեխնիկական բնութագիր</t>
  </si>
  <si>
    <t xml:space="preserve">Զարկերակը կարող գործիք  - Սարքն օգտագործվում է զարկերակի հետ արագ, անվտանգ եւ հուսալի մեխանիկական հեմոստազի  համար: Իրենից ներկայացնում է լրիվությամբ բիոդեգրադացվող ակտիվ փակող համակարգ, որի կազմում կան` ինտրաարտերիալ խարիսխ, թել, կոլագեն: Անոթի ներքին պատին ֆիքսված հեմոստատիկ խարիսխը լրիվությամբ ներծծվում է մինչև 90 օրվա ընթացքում: Զարկերակը կարող գործիքի չափսը՝ 6Fr: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</si>
  <si>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r>
      <t xml:space="preserve">Ստենտի նյութը՝ կոբալտի-քրոմի համաձուլվացք, ստենտի ծածկը՝ Էվերոլիմուս արտազատող ծածկ: Ստենտի կառուցվածքը լազերով կտրված կոբալտ-քրոմային գլան: 2.5-3.0 մմ տրամագծով ստենտը ունի երեք կարճ և երեք երկար ամրակներ՝ միացած ոչ գծային կապով: 3.5 մմ-ոց ստենտն ունի երեք կարճ և վեց երկար ամրակներ՝ միացած ոչ գծային կապով: Ստենտի եզրային օղը  ձևավորված է սիմետրիկ ամրակներով` բարելավելու ուղղորդիչ կաթետերի դուրսբերումը։ Ստենտի պատերի  հաստությունը՝  ոչ ավել, քան՝  0.0032”: Ստենտի երկայնաձիգ ճկունությունը  գերազանց է: Ստենտը  ոչ ֆեռոմագնիսական է և ունի բարձր ճառագայթային ուժ։ Մետաղական մակերեսի ընդարձակում - 13.3% (±1%)-ի սահմաններում 3.0 մմ տրամագծի դեպքում։ Անկախ լայնացման աստիճանից չի գերազանցում ստենտի երկարության 5%-ը: Բալոնի ճնշման ցուցանիշները՝ 8 մթն 2.5- 2.75 մմ տրամագծի ստենտերի համար 10 մթն 3.0-3.5 մմ տրամագծի ստենտերի համար: Ստենտի բացման նոմինալ ճնշումը՝ 11 atm  (±1%) պայթման առավելագույն ճնշումը՝ 18 atm (բոլոր տրամագծի ստենտերի համար)։ Բալոնի նյութը բազմաշերտ պեբաքս։ Ուղղորդիչ կաթետերի ներքին նվազագույն տրամագիծը մինչև 0.056 դյույմ կամ 1.4 մմ (բոլոր չափսի ստենտերի համար)։ Ստենտի դեղորայքային ծածկը բաղկացած է ակրիլային և ֆլուորո պոլիմերներից, որոնք օգտագործվում են են անոթային կարի համար նախատեսված թելերի արտադրությունում: Դեղանյութի կոնցենտրացիան ստենտի մակերեսին՝ </t>
    </r>
    <r>
      <rPr>
        <sz val="9"/>
        <rFont val="Sylfaen"/>
        <family val="1"/>
        <charset val="204"/>
      </rPr>
      <t>88 մկգ/սմ</t>
    </r>
    <r>
      <rPr>
        <vertAlign val="superscript"/>
        <sz val="9"/>
        <rFont val="Sylfaen"/>
        <family val="1"/>
        <charset val="204"/>
      </rPr>
      <t>2</t>
    </r>
    <r>
      <rPr>
        <sz val="9"/>
        <rFont val="Sylfaen"/>
        <family val="1"/>
        <charset val="204"/>
      </rPr>
      <t xml:space="preserve">  կամ 100 մկգ/սմ</t>
    </r>
    <r>
      <rPr>
        <vertAlign val="superscript"/>
        <sz val="9"/>
        <rFont val="Sylfaen"/>
        <family val="1"/>
        <charset val="204"/>
      </rPr>
      <t xml:space="preserve">2 </t>
    </r>
    <r>
      <rPr>
        <sz val="9"/>
        <rFont val="Sylfaen"/>
        <family val="1"/>
        <charset val="204"/>
      </rPr>
      <t>(±1%)։ Կ</t>
    </r>
    <r>
      <rPr>
        <sz val="9"/>
        <color theme="1"/>
        <rFont val="Sylfaen"/>
        <family val="1"/>
        <charset val="204"/>
      </rPr>
      <t xml:space="preserve">ախված վիրահատվող անոթի տրամագծից ստենտի պահաջվող չափերն են  ըստ տրամագծերի՝  2.5, 2.75, 3.0, 3.5 մմ։ Ստենտի երկարությունը՝  48 մմ։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1. ապրանքը արտադրողի կողմից ներկայացվող ծագման սերտիֆիկատ և համապատասխանության հավաստագիր: 2.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r>
  </si>
  <si>
    <t xml:space="preserve">Քնային զարկերակի ինքնաբացվող ստենտ, դիզայն՝ հյուսված, փակ բջիջներ, նյութը՝  կոբալտ-քրոմ համաձուլվածք, ռենտգենոկոնտրաստ մարկեր թելի ձևով, առաքման համակարգը Monorail տիպի, շավթի երկարությունը 135սմ (±1սմ), համատեղելի ինտրադյուսեր՝  5F և 6F, համատեղելի ուղղորդիչ՝ 0.014": Ստենտի չափսերը՝ տրամագիծը` 6,0մմ, երկարությունը 22մմ, ընդ որում չափսերը չսահմանափակվող: Տրամագիծը` 8,0 և 10,0մմ, երկարությունը առնվազն 3 չափ յուրաքանչյուր տրամագծի համար, ընդ որում ամենակարճը` ոչ ավել քան 24մմ, ամենաերկարը` ոչ պակաս քան 36մմ: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ապրանք»: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</si>
  <si>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Քնային զարկերակի ինքնաբացվող ստենտ, դիզայն՝ հյուսված, փակ բջիջներ, նյութը՝  կոբալտ-քրոմ համաձուլվածք, ռենտգենոկոնտրաստ մարկեր թելի ձևով, առաքման համակարգը Monorail տիպի, շավթի երկարությունը 135սմ (±1սմ), համատեղելի ինտրադյուսեր՝  5F և 6F, համատեղելի ուղղորդիչ՝ 0.014": Ստենտի չափսերը՝ տրամագիծը` 6,0մմ, երկարությունը 22մմ, ընդ որում չափսերը չսահմանափակվող: Կախված վիրահատվող անոթի ֆիզիոլոգիական առանձնահատկություններից պահանջվող տրամագիծը` 8,0 և 10,0մմ, երկարությունը առնվազն 3 չափ յուրաքանչյուր տրամագծի համար, ընդ որում ամենակարճը` ոչ ավել քան 24մմ, ամենաերկարը` ոչ պակաս քան 36մմ: 
Ցանկացած մատակարարված խմբաքանակի համար  CE MARK կամ FDA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</si>
  <si>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Զարկերակը կարող գործիք,  չափսը՝ 8 Fr: Սարքն օգտագործվում է զարկերակի հետ արագ, անվտանգ եւ հուսալի մեխանիկական հեմեստազի  համար: Իրենից ներկայացնում է ամբողջությամբ բիոդեգրադացվող ակտիվ փակող համակարգ, որի կազմում կան` ինտրաարտերիալ խարիսխ, թել, կոլագեն: Անոթի ներքին պատին ֆիքսված հեմոստատիկ խարիսխը լրիվությամբ ներծծվում է մինչև 90 օրվա ընթացքում: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</si>
  <si>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Стент, расширяемый баллоном, категория OTW, материал кобальт-хром L-605, поверхность стента покрыта биопокрытием, двухточечные платиновые рентгеновские маркеры, рабочая длина катетера от 75 до 135см. Совместим с направляющим катетером диаметром 0,035 дюйма и направляющим катетером диаметром 6 Fr.  Максимальное давление не менее 10-12 атм.                                                                                                                                                  В зависимости от размера повреждения сосуда пациента во время операции необходимые размеры стента по длине составляют: от 19 мм до 59 мм.                                                                                                                                                                                             В зависимости от диаметра оперируемого сосуда требуемый размер стента - от 6 мм до 10 мм. Новый, неиспользованный, в стерильной заводской упаковке.Включает технические характеристики, особенности и инструкции по использованию в виде заводского руководства. Наличие не менее 50% от полного срока годности на момент поставки. Обязательным условием является:
Участник подает вместе с заявкой: Доверенность от производителя товара (гарантийно-доверенность).
Обязательным условием, которое участник предоставляет при заключении договора:
Сертификат происхождения и сертификат соответствия, предъявляемые производителем товара.                                                                                                                                                                                                                                        </t>
  </si>
  <si>
    <t>Саморасширяющийся стент, категория OTW, материал нитинол, поверхность стента с биопокрытием, шеститочечные танталовые рентгеновские маркеры, рабочая длина катетера от 85 до 135см.Совместим с направляющим катетером диаметром 0,035 дюйма и направляющим катетером диаметром 6 Fr.                                                                                                                                                                В зависимости от размера повреждения сосуда пациента во время операции необходимые размеры стента по длине составляют: от 20 мм до 150 мм в зависимости от длины.                                                                                                                                                                                                В зависимости от диаметра оперируемого сосуда поддерживаемые размеры стента составляют от 6 мм до 12 мм.  Формат: шт. Наличие сертификатов качества CE MARK обязательно. Новый, неиспользованный, в стерильной заводской упаковке. Включает технические характеристики, особенности и инструкции по использованию в виде заводского руководства. Наличие не менее 50% от полного срока годности на момент поставки. Обязательным условием является:
Участник подает вместе с заявкой:
Доверенность от производителя товара (гарантийно-доверенность).
Обязательным условием, которое участник предоставляет при заключении договора:
Сертификат происхождения и сертификат соответствия, предъявляемые производителем товара.</t>
  </si>
  <si>
    <t xml:space="preserve">Инструмент для сшивания артерии. Устройство используется с артерией для быстрого, безопасного и надежного механического гемостаза. Это полностью биоразлагаемая система активного закрытия, включающая внутриартериальный анкер, нить, коллаген. Гемостатический анкер, закрепленный на внутренней стенке сосуда, полностью рассасывается в течение до 90 дней. Размер инструмента для сшивания артерии 8Fr.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50% полного срока годности на момент доставки. «Изделие, приобретаемое в целях оказания тромболитической терапии острого и/или подострого ишемического инсульта и оказания услуг механической тромбэктомии в рамках бесплатной медицинской помощи и гарантированных государством услуг населению».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 </t>
  </si>
  <si>
    <t xml:space="preserve">Инструмент для сшивания артерии. Устройство используется с артерией для быстрого, безопасного и надежного механического гемостаза. Это полностью биоразлагаемая система активного закрытия, включающая внутриартериальный анкер, нить, коллаген. Гемостатический анкер, закрепленный на внутренней стенке сосуда, полностью рассасывается в течение до 90 дней. Размер инструмента для сшивания артерии 8Fr.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50% полного срока годности на момент доставки.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 </t>
  </si>
  <si>
    <t xml:space="preserve">Стент/ретривер предназначен для удаления тромбов из заблокированных сосудов головного мозга с целью восстановления кровотока во время острого ишемического инсульта. Длина сети 26 мм, рабочая длина 20 мм, диаметр 4,5 мм. Допуск всех размеров: ± 2%. Сертификат качества CE MARK или FDA является обязательным для любой поставляемой партии. Новый, неиспользованный, в стерильной заводской упаковке. Включает технические характеристики, характеристики и инструкции по использованию в виде заводского руководства. Наличие не менее 50% от полного срока годности на момент поставки. Обязательным условием является:
Участник подает вместе с заявкой:
Доверенность, предоставленная производителем изделия (гарантийное письмо-доверенность).
Обязательным условием является,  участник при заключении договора предоставляет: сертификат происхождения, сертификат соответствия, представляемый производителем продукции.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</si>
</sst>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0"/>
      <color theme="1"/>
      <name val="Sylfaen"/>
      <family val="1"/>
      <charset val="204"/>
    </font>
    <font>
      <sz val="9"/>
      <color theme="1"/>
      <name val="Sylfaen"/>
      <family val="1"/>
      <charset val="204"/>
    </font>
    <font>
      <b/>
      <sz val="9"/>
      <color theme="1"/>
      <name val="Sylfaen"/>
      <family val="1"/>
      <charset val="204"/>
    </font>
    <font>
      <b/>
      <sz val="10"/>
      <color theme="1"/>
      <name val="Sylfaen"/>
      <family val="1"/>
      <charset val="204"/>
    </font>
    <font>
      <b/>
      <sz val="10"/>
      <color rgb="FFFF0000"/>
      <name val="Sylfaen"/>
      <family val="1"/>
      <charset val="204"/>
    </font>
    <font>
      <sz val="10"/>
      <color rgb="FFFF0000"/>
      <name val="Sylfaen"/>
      <family val="1"/>
      <charset val="204"/>
    </font>
    <font>
      <sz val="10"/>
      <name val="Sylfaen"/>
      <family val="1"/>
      <charset val="204"/>
    </font>
    <font>
      <b/>
      <sz val="10"/>
      <name val="Sylfaen"/>
      <family val="1"/>
      <charset val="204"/>
    </font>
    <font>
      <b/>
      <sz val="12"/>
      <color theme="1"/>
      <name val="Sylfaen"/>
      <family val="1"/>
      <charset val="204"/>
    </font>
    <font>
      <b/>
      <sz val="8"/>
      <color theme="1"/>
      <name val="Sylfaen"/>
      <family val="1"/>
      <charset val="204"/>
    </font>
    <font>
      <b/>
      <sz val="9"/>
      <name val="Sylfaen"/>
      <family val="1"/>
      <charset val="204"/>
    </font>
    <font>
      <b/>
      <sz val="8"/>
      <color theme="1"/>
      <name val="Sylfaen"/>
      <family val="1"/>
    </font>
    <font>
      <b/>
      <sz val="9"/>
      <color theme="1"/>
      <name val="Sylfaen"/>
      <family val="1"/>
    </font>
    <font>
      <sz val="10"/>
      <color theme="1"/>
      <name val="Calibri"/>
      <family val="2"/>
      <scheme val="minor"/>
    </font>
    <font>
      <sz val="9"/>
      <name val="Sylfaen"/>
      <family val="1"/>
      <charset val="204"/>
    </font>
    <font>
      <vertAlign val="superscript"/>
      <sz val="9"/>
      <name val="Sylfaen"/>
      <family val="1"/>
      <charset val="204"/>
    </font>
    <font>
      <sz val="10"/>
      <color theme="1"/>
      <name val="Calibri"/>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77">
    <xf numFmtId="0" fontId="0" fillId="0" borderId="0" xfId="0"/>
    <xf numFmtId="0" fontId="1" fillId="0" borderId="0" xfId="0" applyFont="1" applyAlignment="1">
      <alignment wrapText="1"/>
    </xf>
    <xf numFmtId="0" fontId="1" fillId="0" borderId="0" xfId="0" applyFont="1" applyAlignment="1">
      <alignment horizontal="center" wrapText="1"/>
    </xf>
    <xf numFmtId="0" fontId="1" fillId="0" borderId="1" xfId="0" applyFont="1" applyBorder="1" applyAlignment="1">
      <alignment wrapText="1"/>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0" xfId="0" applyNumberFormat="1" applyFont="1" applyAlignment="1">
      <alignment horizontal="center" wrapText="1"/>
    </xf>
    <xf numFmtId="4" fontId="1"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1" xfId="0" applyFont="1" applyBorder="1" applyAlignment="1">
      <alignment horizontal="center" wrapText="1"/>
    </xf>
    <xf numFmtId="4" fontId="1" fillId="0" borderId="1" xfId="0" applyNumberFormat="1" applyFont="1" applyBorder="1" applyAlignment="1">
      <alignment horizontal="center" wrapText="1"/>
    </xf>
    <xf numFmtId="0" fontId="4" fillId="0" borderId="1" xfId="0" applyFont="1" applyBorder="1" applyAlignment="1">
      <alignment wrapText="1"/>
    </xf>
    <xf numFmtId="4" fontId="4" fillId="0" borderId="1" xfId="0" applyNumberFormat="1" applyFont="1" applyBorder="1" applyAlignment="1">
      <alignment horizontal="center" vertical="top" wrapText="1"/>
    </xf>
    <xf numFmtId="0" fontId="5" fillId="0" borderId="0" xfId="0" applyFont="1" applyAlignment="1">
      <alignment vertical="top" wrapText="1"/>
    </xf>
    <xf numFmtId="0" fontId="2" fillId="0" borderId="1" xfId="0" applyFont="1" applyBorder="1" applyAlignment="1">
      <alignment horizontal="left" vertical="top" wrapText="1"/>
    </xf>
    <xf numFmtId="4" fontId="1" fillId="0" borderId="0" xfId="0" applyNumberFormat="1" applyFont="1" applyAlignment="1">
      <alignment wrapText="1"/>
    </xf>
    <xf numFmtId="0" fontId="1" fillId="2" borderId="1" xfId="0" applyFont="1" applyFill="1" applyBorder="1" applyAlignment="1">
      <alignment vertical="top" wrapText="1"/>
    </xf>
    <xf numFmtId="0" fontId="1" fillId="2" borderId="0" xfId="0" applyFont="1" applyFill="1" applyAlignment="1">
      <alignmen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center"/>
    </xf>
    <xf numFmtId="0" fontId="1" fillId="3" borderId="1" xfId="0" applyFont="1" applyFill="1" applyBorder="1" applyAlignment="1">
      <alignment horizontal="center" vertical="top" wrapText="1"/>
    </xf>
    <xf numFmtId="0" fontId="1" fillId="3" borderId="1" xfId="0" applyFont="1" applyFill="1" applyBorder="1" applyAlignment="1">
      <alignment vertical="top" wrapText="1"/>
    </xf>
    <xf numFmtId="0" fontId="2" fillId="0" borderId="0" xfId="0" applyFont="1" applyAlignment="1">
      <alignment wrapText="1"/>
    </xf>
    <xf numFmtId="0" fontId="2" fillId="0" borderId="1" xfId="0" applyFont="1" applyBorder="1" applyAlignment="1">
      <alignment wrapText="1"/>
    </xf>
    <xf numFmtId="0" fontId="2" fillId="0" borderId="0" xfId="0" applyFont="1" applyBorder="1" applyAlignment="1">
      <alignment wrapText="1"/>
    </xf>
    <xf numFmtId="0" fontId="1" fillId="0" borderId="1" xfId="0" applyFont="1" applyBorder="1" applyAlignment="1">
      <alignment vertical="center" wrapText="1"/>
    </xf>
    <xf numFmtId="0" fontId="4" fillId="0" borderId="1" xfId="0" applyFont="1" applyBorder="1" applyAlignment="1">
      <alignment vertical="center" wrapText="1"/>
    </xf>
    <xf numFmtId="0" fontId="1" fillId="4" borderId="1" xfId="0" applyFont="1" applyFill="1" applyBorder="1" applyAlignment="1">
      <alignment vertical="top" wrapText="1"/>
    </xf>
    <xf numFmtId="0" fontId="6" fillId="0" borderId="1" xfId="0" applyFont="1" applyBorder="1" applyAlignment="1">
      <alignment vertical="center" wrapText="1"/>
    </xf>
    <xf numFmtId="4" fontId="6" fillId="0" borderId="1" xfId="0" applyNumberFormat="1" applyFont="1" applyBorder="1" applyAlignment="1">
      <alignment horizontal="center" vertical="center" wrapText="1"/>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Fill="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0" fontId="1" fillId="0" borderId="0" xfId="0" applyFont="1" applyAlignment="1">
      <alignment vertical="top" wrapText="1"/>
    </xf>
    <xf numFmtId="0" fontId="1" fillId="0" borderId="1" xfId="0" applyFont="1" applyFill="1" applyBorder="1" applyAlignment="1">
      <alignment vertical="top" wrapText="1"/>
    </xf>
    <xf numFmtId="0" fontId="1" fillId="0" borderId="0" xfId="0" applyFont="1" applyFill="1" applyAlignment="1">
      <alignment vertical="top" wrapText="1"/>
    </xf>
    <xf numFmtId="0" fontId="1" fillId="0" borderId="0" xfId="0" applyFont="1" applyAlignment="1">
      <alignment horizontal="center" vertical="top" wrapText="1"/>
    </xf>
    <xf numFmtId="4" fontId="1" fillId="0" borderId="0" xfId="0" applyNumberFormat="1" applyFont="1" applyAlignment="1">
      <alignment horizontal="center" vertical="top" wrapText="1"/>
    </xf>
    <xf numFmtId="0" fontId="4" fillId="0" borderId="2" xfId="0" applyFont="1" applyBorder="1" applyAlignment="1">
      <alignment horizontal="center" vertical="top" wrapText="1"/>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10" fillId="0" borderId="1" xfId="0" applyFont="1" applyBorder="1" applyAlignment="1">
      <alignment horizontal="center" vertical="center" wrapText="1"/>
    </xf>
    <xf numFmtId="0" fontId="2" fillId="0" borderId="0" xfId="0" applyFont="1" applyFill="1" applyAlignment="1">
      <alignment wrapText="1"/>
    </xf>
    <xf numFmtId="0" fontId="3" fillId="2" borderId="1" xfId="0" applyFont="1" applyFill="1" applyBorder="1" applyAlignment="1">
      <alignment horizontal="center" vertical="center" wrapText="1"/>
    </xf>
    <xf numFmtId="0" fontId="7" fillId="0" borderId="1" xfId="0" applyFont="1" applyFill="1" applyBorder="1" applyAlignment="1">
      <alignment horizontal="center" vertical="top"/>
    </xf>
    <xf numFmtId="0" fontId="3" fillId="0" borderId="4" xfId="0" applyFont="1" applyFill="1" applyBorder="1" applyAlignment="1">
      <alignment horizontal="center" vertical="center" wrapText="1"/>
    </xf>
    <xf numFmtId="0" fontId="12"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0" xfId="0" applyFont="1"/>
    <xf numFmtId="0" fontId="1" fillId="0" borderId="1" xfId="0" applyFont="1" applyFill="1" applyBorder="1" applyAlignment="1">
      <alignment horizontal="left" vertical="center" wrapText="1"/>
    </xf>
    <xf numFmtId="0" fontId="7" fillId="0" borderId="1" xfId="0" applyNumberFormat="1" applyFont="1" applyFill="1" applyBorder="1" applyAlignment="1">
      <alignment horizontal="center" vertical="top"/>
    </xf>
    <xf numFmtId="0" fontId="1" fillId="0" borderId="1" xfId="0" applyFont="1" applyFill="1" applyBorder="1" applyAlignment="1">
      <alignment horizontal="center"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4" fillId="0" borderId="1" xfId="0" applyFont="1" applyBorder="1" applyAlignment="1">
      <alignment horizontal="center" vertical="top" wrapText="1"/>
    </xf>
    <xf numFmtId="0" fontId="2" fillId="0" borderId="1" xfId="0" applyFont="1" applyFill="1" applyBorder="1" applyAlignment="1">
      <alignment vertical="top" wrapText="1"/>
    </xf>
    <xf numFmtId="0" fontId="1" fillId="0" borderId="0" xfId="0" applyFont="1" applyFill="1" applyAlignment="1">
      <alignment wrapText="1"/>
    </xf>
    <xf numFmtId="0" fontId="0" fillId="0" borderId="0" xfId="0" applyAlignment="1">
      <alignment vertical="center"/>
    </xf>
    <xf numFmtId="0" fontId="4" fillId="0" borderId="2" xfId="0" applyFont="1" applyBorder="1" applyAlignment="1">
      <alignment horizontal="center" vertical="top" wrapText="1"/>
    </xf>
    <xf numFmtId="0" fontId="4" fillId="0" borderId="1" xfId="0" applyFont="1" applyBorder="1" applyAlignment="1">
      <alignment horizontal="center" vertical="top" wrapText="1"/>
    </xf>
    <xf numFmtId="0" fontId="3"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3" xfId="0"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4"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 xfId="0" applyFont="1" applyFill="1" applyBorder="1" applyAlignment="1">
      <alignment horizontal="left" vertical="center" wrapText="1"/>
    </xf>
  </cellXfs>
  <cellStyles count="1">
    <cellStyle name="Обычный" xfId="0" builtinId="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0</xdr:colOff>
      <xdr:row>47</xdr:row>
      <xdr:rowOff>0</xdr:rowOff>
    </xdr:from>
    <xdr:ext cx="184731" cy="264560"/>
    <xdr:sp macro="" textlink="">
      <xdr:nvSpPr>
        <xdr:cNvPr id="2" name="TextBox 1">
          <a:extLst>
            <a:ext uri="{FF2B5EF4-FFF2-40B4-BE49-F238E27FC236}">
              <a16:creationId xmlns:a16="http://schemas.microsoft.com/office/drawing/2014/main" id="{00000000-0008-0000-0100-00001A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3" name="TextBox 2">
          <a:extLst>
            <a:ext uri="{FF2B5EF4-FFF2-40B4-BE49-F238E27FC236}">
              <a16:creationId xmlns:a16="http://schemas.microsoft.com/office/drawing/2014/main" id="{00000000-0008-0000-0100-00001B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4" name="TextBox 3">
          <a:extLst>
            <a:ext uri="{FF2B5EF4-FFF2-40B4-BE49-F238E27FC236}">
              <a16:creationId xmlns:a16="http://schemas.microsoft.com/office/drawing/2014/main" id="{00000000-0008-0000-0100-00001C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5" name="TextBox 4">
          <a:extLst>
            <a:ext uri="{FF2B5EF4-FFF2-40B4-BE49-F238E27FC236}">
              <a16:creationId xmlns:a16="http://schemas.microsoft.com/office/drawing/2014/main" id="{00000000-0008-0000-0100-00001D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6" name="TextBox 5">
          <a:extLst>
            <a:ext uri="{FF2B5EF4-FFF2-40B4-BE49-F238E27FC236}">
              <a16:creationId xmlns:a16="http://schemas.microsoft.com/office/drawing/2014/main" id="{00000000-0008-0000-0100-000036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7" name="TextBox 6">
          <a:extLst>
            <a:ext uri="{FF2B5EF4-FFF2-40B4-BE49-F238E27FC236}">
              <a16:creationId xmlns:a16="http://schemas.microsoft.com/office/drawing/2014/main" id="{00000000-0008-0000-0100-000037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8" name="TextBox 7">
          <a:extLst>
            <a:ext uri="{FF2B5EF4-FFF2-40B4-BE49-F238E27FC236}">
              <a16:creationId xmlns:a16="http://schemas.microsoft.com/office/drawing/2014/main" id="{00000000-0008-0000-0100-000038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9" name="TextBox 8">
          <a:extLst>
            <a:ext uri="{FF2B5EF4-FFF2-40B4-BE49-F238E27FC236}">
              <a16:creationId xmlns:a16="http://schemas.microsoft.com/office/drawing/2014/main" id="{00000000-0008-0000-0100-000039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0" name="TextBox 9">
          <a:extLst>
            <a:ext uri="{FF2B5EF4-FFF2-40B4-BE49-F238E27FC236}">
              <a16:creationId xmlns:a16="http://schemas.microsoft.com/office/drawing/2014/main" id="{00000000-0008-0000-0100-000062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1" name="TextBox 10">
          <a:extLst>
            <a:ext uri="{FF2B5EF4-FFF2-40B4-BE49-F238E27FC236}">
              <a16:creationId xmlns:a16="http://schemas.microsoft.com/office/drawing/2014/main" id="{00000000-0008-0000-0100-000063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2" name="TextBox 11">
          <a:extLst>
            <a:ext uri="{FF2B5EF4-FFF2-40B4-BE49-F238E27FC236}">
              <a16:creationId xmlns:a16="http://schemas.microsoft.com/office/drawing/2014/main" id="{00000000-0008-0000-0100-000064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3" name="TextBox 12">
          <a:extLst>
            <a:ext uri="{FF2B5EF4-FFF2-40B4-BE49-F238E27FC236}">
              <a16:creationId xmlns:a16="http://schemas.microsoft.com/office/drawing/2014/main" id="{00000000-0008-0000-0100-000065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4" name="TextBox 13">
          <a:extLst>
            <a:ext uri="{FF2B5EF4-FFF2-40B4-BE49-F238E27FC236}">
              <a16:creationId xmlns:a16="http://schemas.microsoft.com/office/drawing/2014/main" id="{00000000-0008-0000-0100-00006A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5" name="TextBox 14">
          <a:extLst>
            <a:ext uri="{FF2B5EF4-FFF2-40B4-BE49-F238E27FC236}">
              <a16:creationId xmlns:a16="http://schemas.microsoft.com/office/drawing/2014/main" id="{00000000-0008-0000-0100-00006B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6" name="TextBox 15">
          <a:extLst>
            <a:ext uri="{FF2B5EF4-FFF2-40B4-BE49-F238E27FC236}">
              <a16:creationId xmlns:a16="http://schemas.microsoft.com/office/drawing/2014/main" id="{00000000-0008-0000-0100-00006C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7" name="TextBox 16">
          <a:extLst>
            <a:ext uri="{FF2B5EF4-FFF2-40B4-BE49-F238E27FC236}">
              <a16:creationId xmlns:a16="http://schemas.microsoft.com/office/drawing/2014/main" id="{00000000-0008-0000-0100-00006D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8" name="TextBox 17">
          <a:extLst>
            <a:ext uri="{FF2B5EF4-FFF2-40B4-BE49-F238E27FC236}">
              <a16:creationId xmlns:a16="http://schemas.microsoft.com/office/drawing/2014/main" id="{00000000-0008-0000-0100-00006E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19" name="TextBox 18">
          <a:extLst>
            <a:ext uri="{FF2B5EF4-FFF2-40B4-BE49-F238E27FC236}">
              <a16:creationId xmlns:a16="http://schemas.microsoft.com/office/drawing/2014/main" id="{00000000-0008-0000-0100-00006F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0" name="TextBox 19">
          <a:extLst>
            <a:ext uri="{FF2B5EF4-FFF2-40B4-BE49-F238E27FC236}">
              <a16:creationId xmlns:a16="http://schemas.microsoft.com/office/drawing/2014/main" id="{00000000-0008-0000-0100-000070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1" name="TextBox 20">
          <a:extLst>
            <a:ext uri="{FF2B5EF4-FFF2-40B4-BE49-F238E27FC236}">
              <a16:creationId xmlns:a16="http://schemas.microsoft.com/office/drawing/2014/main" id="{00000000-0008-0000-0100-000071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 name="TextBox 21">
          <a:extLst>
            <a:ext uri="{FF2B5EF4-FFF2-40B4-BE49-F238E27FC236}">
              <a16:creationId xmlns:a16="http://schemas.microsoft.com/office/drawing/2014/main" id="{00000000-0008-0000-0100-00007A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3" name="TextBox 22">
          <a:extLst>
            <a:ext uri="{FF2B5EF4-FFF2-40B4-BE49-F238E27FC236}">
              <a16:creationId xmlns:a16="http://schemas.microsoft.com/office/drawing/2014/main" id="{00000000-0008-0000-0100-00007B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4" name="TextBox 23">
          <a:extLst>
            <a:ext uri="{FF2B5EF4-FFF2-40B4-BE49-F238E27FC236}">
              <a16:creationId xmlns:a16="http://schemas.microsoft.com/office/drawing/2014/main" id="{00000000-0008-0000-0100-00007C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5" name="TextBox 24">
          <a:extLst>
            <a:ext uri="{FF2B5EF4-FFF2-40B4-BE49-F238E27FC236}">
              <a16:creationId xmlns:a16="http://schemas.microsoft.com/office/drawing/2014/main" id="{00000000-0008-0000-0100-00007D000000}"/>
            </a:ext>
          </a:extLst>
        </xdr:cNvPr>
        <xdr:cNvSpPr txBox="1"/>
      </xdr:nvSpPr>
      <xdr:spPr>
        <a:xfrm>
          <a:off x="94339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6" name="TextBox 25">
          <a:extLst>
            <a:ext uri="{FF2B5EF4-FFF2-40B4-BE49-F238E27FC236}">
              <a16:creationId xmlns:a16="http://schemas.microsoft.com/office/drawing/2014/main" id="{00000000-0008-0000-0100-00007E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7" name="TextBox 26">
          <a:extLst>
            <a:ext uri="{FF2B5EF4-FFF2-40B4-BE49-F238E27FC236}">
              <a16:creationId xmlns:a16="http://schemas.microsoft.com/office/drawing/2014/main" id="{00000000-0008-0000-0100-00007F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8" name="TextBox 27">
          <a:extLst>
            <a:ext uri="{FF2B5EF4-FFF2-40B4-BE49-F238E27FC236}">
              <a16:creationId xmlns:a16="http://schemas.microsoft.com/office/drawing/2014/main" id="{00000000-0008-0000-0100-000080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9" name="TextBox 28">
          <a:extLst>
            <a:ext uri="{FF2B5EF4-FFF2-40B4-BE49-F238E27FC236}">
              <a16:creationId xmlns:a16="http://schemas.microsoft.com/office/drawing/2014/main" id="{00000000-0008-0000-0100-000081000000}"/>
            </a:ext>
          </a:extLst>
        </xdr:cNvPr>
        <xdr:cNvSpPr txBox="1"/>
      </xdr:nvSpPr>
      <xdr:spPr>
        <a:xfrm>
          <a:off x="19244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0" name="TextBox 29">
          <a:extLst>
            <a:ext uri="{FF2B5EF4-FFF2-40B4-BE49-F238E27FC236}">
              <a16:creationId xmlns:a16="http://schemas.microsoft.com/office/drawing/2014/main" id="{00000000-0008-0000-0100-0000B2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1" name="TextBox 30">
          <a:extLst>
            <a:ext uri="{FF2B5EF4-FFF2-40B4-BE49-F238E27FC236}">
              <a16:creationId xmlns:a16="http://schemas.microsoft.com/office/drawing/2014/main" id="{00000000-0008-0000-0100-0000B3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2" name="TextBox 31">
          <a:extLst>
            <a:ext uri="{FF2B5EF4-FFF2-40B4-BE49-F238E27FC236}">
              <a16:creationId xmlns:a16="http://schemas.microsoft.com/office/drawing/2014/main" id="{00000000-0008-0000-0100-0000B4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3" name="TextBox 32">
          <a:extLst>
            <a:ext uri="{FF2B5EF4-FFF2-40B4-BE49-F238E27FC236}">
              <a16:creationId xmlns:a16="http://schemas.microsoft.com/office/drawing/2014/main" id="{00000000-0008-0000-0100-0000B5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4" name="TextBox 33">
          <a:extLst>
            <a:ext uri="{FF2B5EF4-FFF2-40B4-BE49-F238E27FC236}">
              <a16:creationId xmlns:a16="http://schemas.microsoft.com/office/drawing/2014/main" id="{00000000-0008-0000-0100-0000CE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5" name="TextBox 34">
          <a:extLst>
            <a:ext uri="{FF2B5EF4-FFF2-40B4-BE49-F238E27FC236}">
              <a16:creationId xmlns:a16="http://schemas.microsoft.com/office/drawing/2014/main" id="{00000000-0008-0000-0100-0000CF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6" name="TextBox 35">
          <a:extLst>
            <a:ext uri="{FF2B5EF4-FFF2-40B4-BE49-F238E27FC236}">
              <a16:creationId xmlns:a16="http://schemas.microsoft.com/office/drawing/2014/main" id="{00000000-0008-0000-0100-0000D0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7" name="TextBox 36">
          <a:extLst>
            <a:ext uri="{FF2B5EF4-FFF2-40B4-BE49-F238E27FC236}">
              <a16:creationId xmlns:a16="http://schemas.microsoft.com/office/drawing/2014/main" id="{00000000-0008-0000-0100-0000D1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8" name="TextBox 37">
          <a:extLst>
            <a:ext uri="{FF2B5EF4-FFF2-40B4-BE49-F238E27FC236}">
              <a16:creationId xmlns:a16="http://schemas.microsoft.com/office/drawing/2014/main" id="{00000000-0008-0000-0100-0000E2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39" name="TextBox 38">
          <a:extLst>
            <a:ext uri="{FF2B5EF4-FFF2-40B4-BE49-F238E27FC236}">
              <a16:creationId xmlns:a16="http://schemas.microsoft.com/office/drawing/2014/main" id="{00000000-0008-0000-0100-0000E3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0" name="TextBox 39">
          <a:extLst>
            <a:ext uri="{FF2B5EF4-FFF2-40B4-BE49-F238E27FC236}">
              <a16:creationId xmlns:a16="http://schemas.microsoft.com/office/drawing/2014/main" id="{00000000-0008-0000-0100-0000E4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1" name="TextBox 40">
          <a:extLst>
            <a:ext uri="{FF2B5EF4-FFF2-40B4-BE49-F238E27FC236}">
              <a16:creationId xmlns:a16="http://schemas.microsoft.com/office/drawing/2014/main" id="{00000000-0008-0000-0100-0000E5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2" name="TextBox 41">
          <a:extLst>
            <a:ext uri="{FF2B5EF4-FFF2-40B4-BE49-F238E27FC236}">
              <a16:creationId xmlns:a16="http://schemas.microsoft.com/office/drawing/2014/main" id="{00000000-0008-0000-0100-0000EA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3" name="TextBox 42">
          <a:extLst>
            <a:ext uri="{FF2B5EF4-FFF2-40B4-BE49-F238E27FC236}">
              <a16:creationId xmlns:a16="http://schemas.microsoft.com/office/drawing/2014/main" id="{00000000-0008-0000-0100-0000EB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4" name="TextBox 43">
          <a:extLst>
            <a:ext uri="{FF2B5EF4-FFF2-40B4-BE49-F238E27FC236}">
              <a16:creationId xmlns:a16="http://schemas.microsoft.com/office/drawing/2014/main" id="{00000000-0008-0000-0100-0000EC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5" name="TextBox 44">
          <a:extLst>
            <a:ext uri="{FF2B5EF4-FFF2-40B4-BE49-F238E27FC236}">
              <a16:creationId xmlns:a16="http://schemas.microsoft.com/office/drawing/2014/main" id="{00000000-0008-0000-0100-0000ED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6" name="TextBox 45">
          <a:extLst>
            <a:ext uri="{FF2B5EF4-FFF2-40B4-BE49-F238E27FC236}">
              <a16:creationId xmlns:a16="http://schemas.microsoft.com/office/drawing/2014/main" id="{00000000-0008-0000-0100-0000EE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7" name="TextBox 46">
          <a:extLst>
            <a:ext uri="{FF2B5EF4-FFF2-40B4-BE49-F238E27FC236}">
              <a16:creationId xmlns:a16="http://schemas.microsoft.com/office/drawing/2014/main" id="{00000000-0008-0000-0100-0000EF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8" name="TextBox 47">
          <a:extLst>
            <a:ext uri="{FF2B5EF4-FFF2-40B4-BE49-F238E27FC236}">
              <a16:creationId xmlns:a16="http://schemas.microsoft.com/office/drawing/2014/main" id="{00000000-0008-0000-0100-0000F0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49" name="TextBox 48">
          <a:extLst>
            <a:ext uri="{FF2B5EF4-FFF2-40B4-BE49-F238E27FC236}">
              <a16:creationId xmlns:a16="http://schemas.microsoft.com/office/drawing/2014/main" id="{00000000-0008-0000-0100-0000F1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0" name="TextBox 49">
          <a:extLst>
            <a:ext uri="{FF2B5EF4-FFF2-40B4-BE49-F238E27FC236}">
              <a16:creationId xmlns:a16="http://schemas.microsoft.com/office/drawing/2014/main" id="{00000000-0008-0000-0100-0000FA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1" name="TextBox 50">
          <a:extLst>
            <a:ext uri="{FF2B5EF4-FFF2-40B4-BE49-F238E27FC236}">
              <a16:creationId xmlns:a16="http://schemas.microsoft.com/office/drawing/2014/main" id="{00000000-0008-0000-0100-0000FB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2" name="TextBox 51">
          <a:extLst>
            <a:ext uri="{FF2B5EF4-FFF2-40B4-BE49-F238E27FC236}">
              <a16:creationId xmlns:a16="http://schemas.microsoft.com/office/drawing/2014/main" id="{00000000-0008-0000-0100-0000FC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3" name="TextBox 52">
          <a:extLst>
            <a:ext uri="{FF2B5EF4-FFF2-40B4-BE49-F238E27FC236}">
              <a16:creationId xmlns:a16="http://schemas.microsoft.com/office/drawing/2014/main" id="{00000000-0008-0000-0100-0000FD000000}"/>
            </a:ext>
          </a:extLst>
        </xdr:cNvPr>
        <xdr:cNvSpPr txBox="1"/>
      </xdr:nvSpPr>
      <xdr:spPr>
        <a:xfrm>
          <a:off x="94339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4" name="TextBox 53">
          <a:extLst>
            <a:ext uri="{FF2B5EF4-FFF2-40B4-BE49-F238E27FC236}">
              <a16:creationId xmlns:a16="http://schemas.microsoft.com/office/drawing/2014/main" id="{00000000-0008-0000-0100-0000FE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5" name="TextBox 54">
          <a:extLst>
            <a:ext uri="{FF2B5EF4-FFF2-40B4-BE49-F238E27FC236}">
              <a16:creationId xmlns:a16="http://schemas.microsoft.com/office/drawing/2014/main" id="{00000000-0008-0000-0100-0000FF00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6" name="TextBox 55">
          <a:extLst>
            <a:ext uri="{FF2B5EF4-FFF2-40B4-BE49-F238E27FC236}">
              <a16:creationId xmlns:a16="http://schemas.microsoft.com/office/drawing/2014/main" id="{00000000-0008-0000-0100-00000001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57" name="TextBox 56">
          <a:extLst>
            <a:ext uri="{FF2B5EF4-FFF2-40B4-BE49-F238E27FC236}">
              <a16:creationId xmlns:a16="http://schemas.microsoft.com/office/drawing/2014/main" id="{00000000-0008-0000-0100-000001010000}"/>
            </a:ext>
          </a:extLst>
        </xdr:cNvPr>
        <xdr:cNvSpPr txBox="1"/>
      </xdr:nvSpPr>
      <xdr:spPr>
        <a:xfrm>
          <a:off x="19244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58" name="TextBox 57">
          <a:extLst>
            <a:ext uri="{FF2B5EF4-FFF2-40B4-BE49-F238E27FC236}">
              <a16:creationId xmlns:a16="http://schemas.microsoft.com/office/drawing/2014/main" id="{00000000-0008-0000-0100-00006E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59" name="TextBox 58">
          <a:extLst>
            <a:ext uri="{FF2B5EF4-FFF2-40B4-BE49-F238E27FC236}">
              <a16:creationId xmlns:a16="http://schemas.microsoft.com/office/drawing/2014/main" id="{00000000-0008-0000-0100-00006F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0" name="TextBox 59">
          <a:extLst>
            <a:ext uri="{FF2B5EF4-FFF2-40B4-BE49-F238E27FC236}">
              <a16:creationId xmlns:a16="http://schemas.microsoft.com/office/drawing/2014/main" id="{00000000-0008-0000-0100-000070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1" name="TextBox 60">
          <a:extLst>
            <a:ext uri="{FF2B5EF4-FFF2-40B4-BE49-F238E27FC236}">
              <a16:creationId xmlns:a16="http://schemas.microsoft.com/office/drawing/2014/main" id="{00000000-0008-0000-0100-000071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2" name="TextBox 61">
          <a:extLst>
            <a:ext uri="{FF2B5EF4-FFF2-40B4-BE49-F238E27FC236}">
              <a16:creationId xmlns:a16="http://schemas.microsoft.com/office/drawing/2014/main" id="{00000000-0008-0000-0100-00007E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3" name="TextBox 62">
          <a:extLst>
            <a:ext uri="{FF2B5EF4-FFF2-40B4-BE49-F238E27FC236}">
              <a16:creationId xmlns:a16="http://schemas.microsoft.com/office/drawing/2014/main" id="{00000000-0008-0000-0100-00007F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4" name="TextBox 63">
          <a:extLst>
            <a:ext uri="{FF2B5EF4-FFF2-40B4-BE49-F238E27FC236}">
              <a16:creationId xmlns:a16="http://schemas.microsoft.com/office/drawing/2014/main" id="{00000000-0008-0000-0100-000080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47</xdr:row>
      <xdr:rowOff>0</xdr:rowOff>
    </xdr:from>
    <xdr:ext cx="184731" cy="264560"/>
    <xdr:sp macro="" textlink="">
      <xdr:nvSpPr>
        <xdr:cNvPr id="65" name="TextBox 64">
          <a:extLst>
            <a:ext uri="{FF2B5EF4-FFF2-40B4-BE49-F238E27FC236}">
              <a16:creationId xmlns:a16="http://schemas.microsoft.com/office/drawing/2014/main" id="{00000000-0008-0000-0100-000081000000}"/>
            </a:ext>
          </a:extLst>
        </xdr:cNvPr>
        <xdr:cNvSpPr txBox="1"/>
      </xdr:nvSpPr>
      <xdr:spPr>
        <a:xfrm>
          <a:off x="398186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66" name="TextBox 65">
          <a:extLst>
            <a:ext uri="{FF2B5EF4-FFF2-40B4-BE49-F238E27FC236}">
              <a16:creationId xmlns:a16="http://schemas.microsoft.com/office/drawing/2014/main" id="{00000000-0008-0000-0100-0000EE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67" name="TextBox 66">
          <a:extLst>
            <a:ext uri="{FF2B5EF4-FFF2-40B4-BE49-F238E27FC236}">
              <a16:creationId xmlns:a16="http://schemas.microsoft.com/office/drawing/2014/main" id="{00000000-0008-0000-0100-0000EF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68" name="TextBox 67">
          <a:extLst>
            <a:ext uri="{FF2B5EF4-FFF2-40B4-BE49-F238E27FC236}">
              <a16:creationId xmlns:a16="http://schemas.microsoft.com/office/drawing/2014/main" id="{00000000-0008-0000-0100-0000F0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69" name="TextBox 68">
          <a:extLst>
            <a:ext uri="{FF2B5EF4-FFF2-40B4-BE49-F238E27FC236}">
              <a16:creationId xmlns:a16="http://schemas.microsoft.com/office/drawing/2014/main" id="{00000000-0008-0000-0100-0000F1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70" name="TextBox 69">
          <a:extLst>
            <a:ext uri="{FF2B5EF4-FFF2-40B4-BE49-F238E27FC236}">
              <a16:creationId xmlns:a16="http://schemas.microsoft.com/office/drawing/2014/main" id="{00000000-0008-0000-0100-0000FE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71" name="TextBox 70">
          <a:extLst>
            <a:ext uri="{FF2B5EF4-FFF2-40B4-BE49-F238E27FC236}">
              <a16:creationId xmlns:a16="http://schemas.microsoft.com/office/drawing/2014/main" id="{00000000-0008-0000-0100-0000FF00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72" name="TextBox 71">
          <a:extLst>
            <a:ext uri="{FF2B5EF4-FFF2-40B4-BE49-F238E27FC236}">
              <a16:creationId xmlns:a16="http://schemas.microsoft.com/office/drawing/2014/main" id="{00000000-0008-0000-0100-00000001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55</xdr:row>
      <xdr:rowOff>0</xdr:rowOff>
    </xdr:from>
    <xdr:ext cx="184731" cy="264560"/>
    <xdr:sp macro="" textlink="">
      <xdr:nvSpPr>
        <xdr:cNvPr id="73" name="TextBox 72">
          <a:extLst>
            <a:ext uri="{FF2B5EF4-FFF2-40B4-BE49-F238E27FC236}">
              <a16:creationId xmlns:a16="http://schemas.microsoft.com/office/drawing/2014/main" id="{00000000-0008-0000-0100-000001010000}"/>
            </a:ext>
          </a:extLst>
        </xdr:cNvPr>
        <xdr:cNvSpPr txBox="1"/>
      </xdr:nvSpPr>
      <xdr:spPr>
        <a:xfrm>
          <a:off x="398186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4" name="TextBox 73">
          <a:extLst>
            <a:ext uri="{FF2B5EF4-FFF2-40B4-BE49-F238E27FC236}">
              <a16:creationId xmlns:a16="http://schemas.microsoft.com/office/drawing/2014/main" id="{00000000-0008-0000-0100-0000B2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5" name="TextBox 74">
          <a:extLst>
            <a:ext uri="{FF2B5EF4-FFF2-40B4-BE49-F238E27FC236}">
              <a16:creationId xmlns:a16="http://schemas.microsoft.com/office/drawing/2014/main" id="{00000000-0008-0000-0100-0000B3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6" name="TextBox 75">
          <a:extLst>
            <a:ext uri="{FF2B5EF4-FFF2-40B4-BE49-F238E27FC236}">
              <a16:creationId xmlns:a16="http://schemas.microsoft.com/office/drawing/2014/main" id="{00000000-0008-0000-0100-0000B4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7" name="TextBox 76">
          <a:extLst>
            <a:ext uri="{FF2B5EF4-FFF2-40B4-BE49-F238E27FC236}">
              <a16:creationId xmlns:a16="http://schemas.microsoft.com/office/drawing/2014/main" id="{00000000-0008-0000-0100-0000B5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8" name="TextBox 77">
          <a:extLst>
            <a:ext uri="{FF2B5EF4-FFF2-40B4-BE49-F238E27FC236}">
              <a16:creationId xmlns:a16="http://schemas.microsoft.com/office/drawing/2014/main" id="{00000000-0008-0000-0100-0000CE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79" name="TextBox 78">
          <a:extLst>
            <a:ext uri="{FF2B5EF4-FFF2-40B4-BE49-F238E27FC236}">
              <a16:creationId xmlns:a16="http://schemas.microsoft.com/office/drawing/2014/main" id="{00000000-0008-0000-0100-0000CF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0" name="TextBox 79">
          <a:extLst>
            <a:ext uri="{FF2B5EF4-FFF2-40B4-BE49-F238E27FC236}">
              <a16:creationId xmlns:a16="http://schemas.microsoft.com/office/drawing/2014/main" id="{00000000-0008-0000-0100-0000D0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1" name="TextBox 80">
          <a:extLst>
            <a:ext uri="{FF2B5EF4-FFF2-40B4-BE49-F238E27FC236}">
              <a16:creationId xmlns:a16="http://schemas.microsoft.com/office/drawing/2014/main" id="{00000000-0008-0000-0100-0000D1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2" name="TextBox 81">
          <a:extLst>
            <a:ext uri="{FF2B5EF4-FFF2-40B4-BE49-F238E27FC236}">
              <a16:creationId xmlns:a16="http://schemas.microsoft.com/office/drawing/2014/main" id="{00000000-0008-0000-0100-0000E2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3" name="TextBox 82">
          <a:extLst>
            <a:ext uri="{FF2B5EF4-FFF2-40B4-BE49-F238E27FC236}">
              <a16:creationId xmlns:a16="http://schemas.microsoft.com/office/drawing/2014/main" id="{00000000-0008-0000-0100-0000E3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4" name="TextBox 83">
          <a:extLst>
            <a:ext uri="{FF2B5EF4-FFF2-40B4-BE49-F238E27FC236}">
              <a16:creationId xmlns:a16="http://schemas.microsoft.com/office/drawing/2014/main" id="{00000000-0008-0000-0100-0000E4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5" name="TextBox 84">
          <a:extLst>
            <a:ext uri="{FF2B5EF4-FFF2-40B4-BE49-F238E27FC236}">
              <a16:creationId xmlns:a16="http://schemas.microsoft.com/office/drawing/2014/main" id="{00000000-0008-0000-0100-0000E5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6" name="TextBox 85">
          <a:extLst>
            <a:ext uri="{FF2B5EF4-FFF2-40B4-BE49-F238E27FC236}">
              <a16:creationId xmlns:a16="http://schemas.microsoft.com/office/drawing/2014/main" id="{00000000-0008-0000-0100-0000EA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7" name="TextBox 86">
          <a:extLst>
            <a:ext uri="{FF2B5EF4-FFF2-40B4-BE49-F238E27FC236}">
              <a16:creationId xmlns:a16="http://schemas.microsoft.com/office/drawing/2014/main" id="{00000000-0008-0000-0100-0000EB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8" name="TextBox 87">
          <a:extLst>
            <a:ext uri="{FF2B5EF4-FFF2-40B4-BE49-F238E27FC236}">
              <a16:creationId xmlns:a16="http://schemas.microsoft.com/office/drawing/2014/main" id="{00000000-0008-0000-0100-0000EC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89" name="TextBox 88">
          <a:extLst>
            <a:ext uri="{FF2B5EF4-FFF2-40B4-BE49-F238E27FC236}">
              <a16:creationId xmlns:a16="http://schemas.microsoft.com/office/drawing/2014/main" id="{00000000-0008-0000-0100-0000ED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0" name="TextBox 89">
          <a:extLst>
            <a:ext uri="{FF2B5EF4-FFF2-40B4-BE49-F238E27FC236}">
              <a16:creationId xmlns:a16="http://schemas.microsoft.com/office/drawing/2014/main" id="{00000000-0008-0000-0100-0000EE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1" name="TextBox 90">
          <a:extLst>
            <a:ext uri="{FF2B5EF4-FFF2-40B4-BE49-F238E27FC236}">
              <a16:creationId xmlns:a16="http://schemas.microsoft.com/office/drawing/2014/main" id="{00000000-0008-0000-0100-0000EF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2" name="TextBox 91">
          <a:extLst>
            <a:ext uri="{FF2B5EF4-FFF2-40B4-BE49-F238E27FC236}">
              <a16:creationId xmlns:a16="http://schemas.microsoft.com/office/drawing/2014/main" id="{00000000-0008-0000-0100-0000F0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3" name="TextBox 92">
          <a:extLst>
            <a:ext uri="{FF2B5EF4-FFF2-40B4-BE49-F238E27FC236}">
              <a16:creationId xmlns:a16="http://schemas.microsoft.com/office/drawing/2014/main" id="{00000000-0008-0000-0100-0000F1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4" name="TextBox 93">
          <a:extLst>
            <a:ext uri="{FF2B5EF4-FFF2-40B4-BE49-F238E27FC236}">
              <a16:creationId xmlns:a16="http://schemas.microsoft.com/office/drawing/2014/main" id="{00000000-0008-0000-0100-0000FA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5" name="TextBox 94">
          <a:extLst>
            <a:ext uri="{FF2B5EF4-FFF2-40B4-BE49-F238E27FC236}">
              <a16:creationId xmlns:a16="http://schemas.microsoft.com/office/drawing/2014/main" id="{00000000-0008-0000-0100-0000FB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6" name="TextBox 95">
          <a:extLst>
            <a:ext uri="{FF2B5EF4-FFF2-40B4-BE49-F238E27FC236}">
              <a16:creationId xmlns:a16="http://schemas.microsoft.com/office/drawing/2014/main" id="{00000000-0008-0000-0100-0000FC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7" name="TextBox 96">
          <a:extLst>
            <a:ext uri="{FF2B5EF4-FFF2-40B4-BE49-F238E27FC236}">
              <a16:creationId xmlns:a16="http://schemas.microsoft.com/office/drawing/2014/main" id="{00000000-0008-0000-0100-0000FD000000}"/>
            </a:ext>
          </a:extLst>
        </xdr:cNvPr>
        <xdr:cNvSpPr txBox="1"/>
      </xdr:nvSpPr>
      <xdr:spPr>
        <a:xfrm>
          <a:off x="94339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8" name="TextBox 97">
          <a:extLst>
            <a:ext uri="{FF2B5EF4-FFF2-40B4-BE49-F238E27FC236}">
              <a16:creationId xmlns:a16="http://schemas.microsoft.com/office/drawing/2014/main" id="{00000000-0008-0000-0100-0000FE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99" name="TextBox 98">
          <a:extLst>
            <a:ext uri="{FF2B5EF4-FFF2-40B4-BE49-F238E27FC236}">
              <a16:creationId xmlns:a16="http://schemas.microsoft.com/office/drawing/2014/main" id="{00000000-0008-0000-0100-0000FF00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100" name="TextBox 99">
          <a:extLst>
            <a:ext uri="{FF2B5EF4-FFF2-40B4-BE49-F238E27FC236}">
              <a16:creationId xmlns:a16="http://schemas.microsoft.com/office/drawing/2014/main" id="{00000000-0008-0000-0100-00000001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101" name="TextBox 100">
          <a:extLst>
            <a:ext uri="{FF2B5EF4-FFF2-40B4-BE49-F238E27FC236}">
              <a16:creationId xmlns:a16="http://schemas.microsoft.com/office/drawing/2014/main" id="{00000000-0008-0000-0100-000001010000}"/>
            </a:ext>
          </a:extLst>
        </xdr:cNvPr>
        <xdr:cNvSpPr txBox="1"/>
      </xdr:nvSpPr>
      <xdr:spPr>
        <a:xfrm>
          <a:off x="19244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2" name="TextBox 101">
          <a:extLst>
            <a:ext uri="{FF2B5EF4-FFF2-40B4-BE49-F238E27FC236}">
              <a16:creationId xmlns:a16="http://schemas.microsoft.com/office/drawing/2014/main" id="{00000000-0008-0000-0100-0000EE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3" name="TextBox 102">
          <a:extLst>
            <a:ext uri="{FF2B5EF4-FFF2-40B4-BE49-F238E27FC236}">
              <a16:creationId xmlns:a16="http://schemas.microsoft.com/office/drawing/2014/main" id="{00000000-0008-0000-0100-0000EF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4" name="TextBox 103">
          <a:extLst>
            <a:ext uri="{FF2B5EF4-FFF2-40B4-BE49-F238E27FC236}">
              <a16:creationId xmlns:a16="http://schemas.microsoft.com/office/drawing/2014/main" id="{00000000-0008-0000-0100-0000F0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5" name="TextBox 104">
          <a:extLst>
            <a:ext uri="{FF2B5EF4-FFF2-40B4-BE49-F238E27FC236}">
              <a16:creationId xmlns:a16="http://schemas.microsoft.com/office/drawing/2014/main" id="{00000000-0008-0000-0100-0000F1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6" name="TextBox 105">
          <a:extLst>
            <a:ext uri="{FF2B5EF4-FFF2-40B4-BE49-F238E27FC236}">
              <a16:creationId xmlns:a16="http://schemas.microsoft.com/office/drawing/2014/main" id="{00000000-0008-0000-0100-0000FE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7" name="TextBox 106">
          <a:extLst>
            <a:ext uri="{FF2B5EF4-FFF2-40B4-BE49-F238E27FC236}">
              <a16:creationId xmlns:a16="http://schemas.microsoft.com/office/drawing/2014/main" id="{00000000-0008-0000-0100-0000FF00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8" name="TextBox 107">
          <a:extLst>
            <a:ext uri="{FF2B5EF4-FFF2-40B4-BE49-F238E27FC236}">
              <a16:creationId xmlns:a16="http://schemas.microsoft.com/office/drawing/2014/main" id="{00000000-0008-0000-0100-00000001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56</xdr:row>
      <xdr:rowOff>0</xdr:rowOff>
    </xdr:from>
    <xdr:ext cx="184731" cy="264560"/>
    <xdr:sp macro="" textlink="">
      <xdr:nvSpPr>
        <xdr:cNvPr id="109" name="TextBox 108">
          <a:extLst>
            <a:ext uri="{FF2B5EF4-FFF2-40B4-BE49-F238E27FC236}">
              <a16:creationId xmlns:a16="http://schemas.microsoft.com/office/drawing/2014/main" id="{00000000-0008-0000-0100-000001010000}"/>
            </a:ext>
          </a:extLst>
        </xdr:cNvPr>
        <xdr:cNvSpPr txBox="1"/>
      </xdr:nvSpPr>
      <xdr:spPr>
        <a:xfrm>
          <a:off x="398186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34" name="TextBox 1033">
          <a:extLst>
            <a:ext uri="{FF2B5EF4-FFF2-40B4-BE49-F238E27FC236}">
              <a16:creationId xmlns:a16="http://schemas.microsoft.com/office/drawing/2014/main" id="{00000000-0008-0000-0100-000002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35" name="TextBox 1034">
          <a:extLst>
            <a:ext uri="{FF2B5EF4-FFF2-40B4-BE49-F238E27FC236}">
              <a16:creationId xmlns:a16="http://schemas.microsoft.com/office/drawing/2014/main" id="{00000000-0008-0000-0100-000003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36" name="TextBox 1035">
          <a:extLst>
            <a:ext uri="{FF2B5EF4-FFF2-40B4-BE49-F238E27FC236}">
              <a16:creationId xmlns:a16="http://schemas.microsoft.com/office/drawing/2014/main" id="{00000000-0008-0000-0100-000004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37" name="TextBox 1036">
          <a:extLst>
            <a:ext uri="{FF2B5EF4-FFF2-40B4-BE49-F238E27FC236}">
              <a16:creationId xmlns:a16="http://schemas.microsoft.com/office/drawing/2014/main" id="{00000000-0008-0000-0100-000005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38" name="TextBox 1037">
          <a:extLst>
            <a:ext uri="{FF2B5EF4-FFF2-40B4-BE49-F238E27FC236}">
              <a16:creationId xmlns:a16="http://schemas.microsoft.com/office/drawing/2014/main" id="{00000000-0008-0000-0100-00000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39" name="TextBox 1038">
          <a:extLst>
            <a:ext uri="{FF2B5EF4-FFF2-40B4-BE49-F238E27FC236}">
              <a16:creationId xmlns:a16="http://schemas.microsoft.com/office/drawing/2014/main" id="{00000000-0008-0000-0100-00000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0" name="TextBox 1039">
          <a:extLst>
            <a:ext uri="{FF2B5EF4-FFF2-40B4-BE49-F238E27FC236}">
              <a16:creationId xmlns:a16="http://schemas.microsoft.com/office/drawing/2014/main" id="{00000000-0008-0000-0100-00000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1" name="TextBox 1040">
          <a:extLst>
            <a:ext uri="{FF2B5EF4-FFF2-40B4-BE49-F238E27FC236}">
              <a16:creationId xmlns:a16="http://schemas.microsoft.com/office/drawing/2014/main" id="{00000000-0008-0000-0100-00000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42" name="TextBox 1041">
          <a:extLst>
            <a:ext uri="{FF2B5EF4-FFF2-40B4-BE49-F238E27FC236}">
              <a16:creationId xmlns:a16="http://schemas.microsoft.com/office/drawing/2014/main" id="{00000000-0008-0000-0100-00000A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43" name="TextBox 1042">
          <a:extLst>
            <a:ext uri="{FF2B5EF4-FFF2-40B4-BE49-F238E27FC236}">
              <a16:creationId xmlns:a16="http://schemas.microsoft.com/office/drawing/2014/main" id="{00000000-0008-0000-0100-00000B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44" name="TextBox 1043">
          <a:extLst>
            <a:ext uri="{FF2B5EF4-FFF2-40B4-BE49-F238E27FC236}">
              <a16:creationId xmlns:a16="http://schemas.microsoft.com/office/drawing/2014/main" id="{00000000-0008-0000-0100-00000C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45" name="TextBox 1044">
          <a:extLst>
            <a:ext uri="{FF2B5EF4-FFF2-40B4-BE49-F238E27FC236}">
              <a16:creationId xmlns:a16="http://schemas.microsoft.com/office/drawing/2014/main" id="{00000000-0008-0000-0100-00000D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6" name="TextBox 1045">
          <a:extLst>
            <a:ext uri="{FF2B5EF4-FFF2-40B4-BE49-F238E27FC236}">
              <a16:creationId xmlns:a16="http://schemas.microsoft.com/office/drawing/2014/main" id="{00000000-0008-0000-0100-00000E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7" name="TextBox 1046">
          <a:extLst>
            <a:ext uri="{FF2B5EF4-FFF2-40B4-BE49-F238E27FC236}">
              <a16:creationId xmlns:a16="http://schemas.microsoft.com/office/drawing/2014/main" id="{00000000-0008-0000-0100-00000F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8" name="TextBox 1047">
          <a:extLst>
            <a:ext uri="{FF2B5EF4-FFF2-40B4-BE49-F238E27FC236}">
              <a16:creationId xmlns:a16="http://schemas.microsoft.com/office/drawing/2014/main" id="{00000000-0008-0000-0100-000010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49" name="TextBox 1048">
          <a:extLst>
            <a:ext uri="{FF2B5EF4-FFF2-40B4-BE49-F238E27FC236}">
              <a16:creationId xmlns:a16="http://schemas.microsoft.com/office/drawing/2014/main" id="{00000000-0008-0000-0100-000011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0" name="TextBox 1049">
          <a:extLst>
            <a:ext uri="{FF2B5EF4-FFF2-40B4-BE49-F238E27FC236}">
              <a16:creationId xmlns:a16="http://schemas.microsoft.com/office/drawing/2014/main" id="{00000000-0008-0000-0100-000012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1" name="TextBox 1050">
          <a:extLst>
            <a:ext uri="{FF2B5EF4-FFF2-40B4-BE49-F238E27FC236}">
              <a16:creationId xmlns:a16="http://schemas.microsoft.com/office/drawing/2014/main" id="{00000000-0008-0000-0100-000013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2" name="TextBox 1051">
          <a:extLst>
            <a:ext uri="{FF2B5EF4-FFF2-40B4-BE49-F238E27FC236}">
              <a16:creationId xmlns:a16="http://schemas.microsoft.com/office/drawing/2014/main" id="{00000000-0008-0000-0100-000014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3" name="TextBox 1052">
          <a:extLst>
            <a:ext uri="{FF2B5EF4-FFF2-40B4-BE49-F238E27FC236}">
              <a16:creationId xmlns:a16="http://schemas.microsoft.com/office/drawing/2014/main" id="{00000000-0008-0000-0100-000015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4" name="TextBox 1053">
          <a:extLst>
            <a:ext uri="{FF2B5EF4-FFF2-40B4-BE49-F238E27FC236}">
              <a16:creationId xmlns:a16="http://schemas.microsoft.com/office/drawing/2014/main" id="{00000000-0008-0000-0100-00001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5" name="TextBox 1054">
          <a:extLst>
            <a:ext uri="{FF2B5EF4-FFF2-40B4-BE49-F238E27FC236}">
              <a16:creationId xmlns:a16="http://schemas.microsoft.com/office/drawing/2014/main" id="{00000000-0008-0000-0100-00001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6" name="TextBox 1055">
          <a:extLst>
            <a:ext uri="{FF2B5EF4-FFF2-40B4-BE49-F238E27FC236}">
              <a16:creationId xmlns:a16="http://schemas.microsoft.com/office/drawing/2014/main" id="{00000000-0008-0000-0100-00001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057" name="TextBox 1056">
          <a:extLst>
            <a:ext uri="{FF2B5EF4-FFF2-40B4-BE49-F238E27FC236}">
              <a16:creationId xmlns:a16="http://schemas.microsoft.com/office/drawing/2014/main" id="{00000000-0008-0000-0100-00001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58" name="TextBox 1057">
          <a:extLst>
            <a:ext uri="{FF2B5EF4-FFF2-40B4-BE49-F238E27FC236}">
              <a16:creationId xmlns:a16="http://schemas.microsoft.com/office/drawing/2014/main" id="{00000000-0008-0000-0100-00001E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59" name="TextBox 1058">
          <a:extLst>
            <a:ext uri="{FF2B5EF4-FFF2-40B4-BE49-F238E27FC236}">
              <a16:creationId xmlns:a16="http://schemas.microsoft.com/office/drawing/2014/main" id="{00000000-0008-0000-0100-00001F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0" name="TextBox 1059">
          <a:extLst>
            <a:ext uri="{FF2B5EF4-FFF2-40B4-BE49-F238E27FC236}">
              <a16:creationId xmlns:a16="http://schemas.microsoft.com/office/drawing/2014/main" id="{00000000-0008-0000-0100-000020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1" name="TextBox 1060">
          <a:extLst>
            <a:ext uri="{FF2B5EF4-FFF2-40B4-BE49-F238E27FC236}">
              <a16:creationId xmlns:a16="http://schemas.microsoft.com/office/drawing/2014/main" id="{00000000-0008-0000-0100-000021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2" name="TextBox 1061">
          <a:extLst>
            <a:ext uri="{FF2B5EF4-FFF2-40B4-BE49-F238E27FC236}">
              <a16:creationId xmlns:a16="http://schemas.microsoft.com/office/drawing/2014/main" id="{00000000-0008-0000-0100-000022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3" name="TextBox 1062">
          <a:extLst>
            <a:ext uri="{FF2B5EF4-FFF2-40B4-BE49-F238E27FC236}">
              <a16:creationId xmlns:a16="http://schemas.microsoft.com/office/drawing/2014/main" id="{00000000-0008-0000-0100-000023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4" name="TextBox 1063">
          <a:extLst>
            <a:ext uri="{FF2B5EF4-FFF2-40B4-BE49-F238E27FC236}">
              <a16:creationId xmlns:a16="http://schemas.microsoft.com/office/drawing/2014/main" id="{00000000-0008-0000-0100-000024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5" name="TextBox 1064">
          <a:extLst>
            <a:ext uri="{FF2B5EF4-FFF2-40B4-BE49-F238E27FC236}">
              <a16:creationId xmlns:a16="http://schemas.microsoft.com/office/drawing/2014/main" id="{00000000-0008-0000-0100-000025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6" name="TextBox 1065">
          <a:extLst>
            <a:ext uri="{FF2B5EF4-FFF2-40B4-BE49-F238E27FC236}">
              <a16:creationId xmlns:a16="http://schemas.microsoft.com/office/drawing/2014/main" id="{00000000-0008-0000-0100-00002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7" name="TextBox 1066">
          <a:extLst>
            <a:ext uri="{FF2B5EF4-FFF2-40B4-BE49-F238E27FC236}">
              <a16:creationId xmlns:a16="http://schemas.microsoft.com/office/drawing/2014/main" id="{00000000-0008-0000-0100-00002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8" name="TextBox 1067">
          <a:extLst>
            <a:ext uri="{FF2B5EF4-FFF2-40B4-BE49-F238E27FC236}">
              <a16:creationId xmlns:a16="http://schemas.microsoft.com/office/drawing/2014/main" id="{00000000-0008-0000-0100-00002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69" name="TextBox 1068">
          <a:extLst>
            <a:ext uri="{FF2B5EF4-FFF2-40B4-BE49-F238E27FC236}">
              <a16:creationId xmlns:a16="http://schemas.microsoft.com/office/drawing/2014/main" id="{00000000-0008-0000-0100-00002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70" name="TextBox 1069">
          <a:extLst>
            <a:ext uri="{FF2B5EF4-FFF2-40B4-BE49-F238E27FC236}">
              <a16:creationId xmlns:a16="http://schemas.microsoft.com/office/drawing/2014/main" id="{00000000-0008-0000-0100-00002A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71" name="TextBox 1070">
          <a:extLst>
            <a:ext uri="{FF2B5EF4-FFF2-40B4-BE49-F238E27FC236}">
              <a16:creationId xmlns:a16="http://schemas.microsoft.com/office/drawing/2014/main" id="{00000000-0008-0000-0100-00002B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72" name="TextBox 1071">
          <a:extLst>
            <a:ext uri="{FF2B5EF4-FFF2-40B4-BE49-F238E27FC236}">
              <a16:creationId xmlns:a16="http://schemas.microsoft.com/office/drawing/2014/main" id="{00000000-0008-0000-0100-00002C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73" name="TextBox 1072">
          <a:extLst>
            <a:ext uri="{FF2B5EF4-FFF2-40B4-BE49-F238E27FC236}">
              <a16:creationId xmlns:a16="http://schemas.microsoft.com/office/drawing/2014/main" id="{00000000-0008-0000-0100-00002D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4" name="TextBox 1073">
          <a:extLst>
            <a:ext uri="{FF2B5EF4-FFF2-40B4-BE49-F238E27FC236}">
              <a16:creationId xmlns:a16="http://schemas.microsoft.com/office/drawing/2014/main" id="{00000000-0008-0000-0100-00002E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5" name="TextBox 1074">
          <a:extLst>
            <a:ext uri="{FF2B5EF4-FFF2-40B4-BE49-F238E27FC236}">
              <a16:creationId xmlns:a16="http://schemas.microsoft.com/office/drawing/2014/main" id="{00000000-0008-0000-0100-00002F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6" name="TextBox 1075">
          <a:extLst>
            <a:ext uri="{FF2B5EF4-FFF2-40B4-BE49-F238E27FC236}">
              <a16:creationId xmlns:a16="http://schemas.microsoft.com/office/drawing/2014/main" id="{00000000-0008-0000-0100-000030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7" name="TextBox 1076">
          <a:extLst>
            <a:ext uri="{FF2B5EF4-FFF2-40B4-BE49-F238E27FC236}">
              <a16:creationId xmlns:a16="http://schemas.microsoft.com/office/drawing/2014/main" id="{00000000-0008-0000-0100-000031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8" name="TextBox 1077">
          <a:extLst>
            <a:ext uri="{FF2B5EF4-FFF2-40B4-BE49-F238E27FC236}">
              <a16:creationId xmlns:a16="http://schemas.microsoft.com/office/drawing/2014/main" id="{00000000-0008-0000-0100-000032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79" name="TextBox 1078">
          <a:extLst>
            <a:ext uri="{FF2B5EF4-FFF2-40B4-BE49-F238E27FC236}">
              <a16:creationId xmlns:a16="http://schemas.microsoft.com/office/drawing/2014/main" id="{00000000-0008-0000-0100-000033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80" name="TextBox 1079">
          <a:extLst>
            <a:ext uri="{FF2B5EF4-FFF2-40B4-BE49-F238E27FC236}">
              <a16:creationId xmlns:a16="http://schemas.microsoft.com/office/drawing/2014/main" id="{00000000-0008-0000-0100-000034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81" name="TextBox 1080">
          <a:extLst>
            <a:ext uri="{FF2B5EF4-FFF2-40B4-BE49-F238E27FC236}">
              <a16:creationId xmlns:a16="http://schemas.microsoft.com/office/drawing/2014/main" id="{00000000-0008-0000-0100-000035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2" name="TextBox 1081">
          <a:extLst>
            <a:ext uri="{FF2B5EF4-FFF2-40B4-BE49-F238E27FC236}">
              <a16:creationId xmlns:a16="http://schemas.microsoft.com/office/drawing/2014/main" id="{00000000-0008-0000-0100-00003A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3" name="TextBox 1082">
          <a:extLst>
            <a:ext uri="{FF2B5EF4-FFF2-40B4-BE49-F238E27FC236}">
              <a16:creationId xmlns:a16="http://schemas.microsoft.com/office/drawing/2014/main" id="{00000000-0008-0000-0100-00003B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4" name="TextBox 1083">
          <a:extLst>
            <a:ext uri="{FF2B5EF4-FFF2-40B4-BE49-F238E27FC236}">
              <a16:creationId xmlns:a16="http://schemas.microsoft.com/office/drawing/2014/main" id="{00000000-0008-0000-0100-00003C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5" name="TextBox 1084">
          <a:extLst>
            <a:ext uri="{FF2B5EF4-FFF2-40B4-BE49-F238E27FC236}">
              <a16:creationId xmlns:a16="http://schemas.microsoft.com/office/drawing/2014/main" id="{00000000-0008-0000-0100-00003D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6" name="TextBox 1085">
          <a:extLst>
            <a:ext uri="{FF2B5EF4-FFF2-40B4-BE49-F238E27FC236}">
              <a16:creationId xmlns:a16="http://schemas.microsoft.com/office/drawing/2014/main" id="{00000000-0008-0000-0100-00003E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7" name="TextBox 1086">
          <a:extLst>
            <a:ext uri="{FF2B5EF4-FFF2-40B4-BE49-F238E27FC236}">
              <a16:creationId xmlns:a16="http://schemas.microsoft.com/office/drawing/2014/main" id="{00000000-0008-0000-0100-00003F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8" name="TextBox 1087">
          <a:extLst>
            <a:ext uri="{FF2B5EF4-FFF2-40B4-BE49-F238E27FC236}">
              <a16:creationId xmlns:a16="http://schemas.microsoft.com/office/drawing/2014/main" id="{00000000-0008-0000-0100-000040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89" name="TextBox 1088">
          <a:extLst>
            <a:ext uri="{FF2B5EF4-FFF2-40B4-BE49-F238E27FC236}">
              <a16:creationId xmlns:a16="http://schemas.microsoft.com/office/drawing/2014/main" id="{00000000-0008-0000-0100-000041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0" name="TextBox 1089">
          <a:extLst>
            <a:ext uri="{FF2B5EF4-FFF2-40B4-BE49-F238E27FC236}">
              <a16:creationId xmlns:a16="http://schemas.microsoft.com/office/drawing/2014/main" id="{00000000-0008-0000-0100-000042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1" name="TextBox 1090">
          <a:extLst>
            <a:ext uri="{FF2B5EF4-FFF2-40B4-BE49-F238E27FC236}">
              <a16:creationId xmlns:a16="http://schemas.microsoft.com/office/drawing/2014/main" id="{00000000-0008-0000-0100-000043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2" name="TextBox 1091">
          <a:extLst>
            <a:ext uri="{FF2B5EF4-FFF2-40B4-BE49-F238E27FC236}">
              <a16:creationId xmlns:a16="http://schemas.microsoft.com/office/drawing/2014/main" id="{00000000-0008-0000-0100-000044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3" name="TextBox 1092">
          <a:extLst>
            <a:ext uri="{FF2B5EF4-FFF2-40B4-BE49-F238E27FC236}">
              <a16:creationId xmlns:a16="http://schemas.microsoft.com/office/drawing/2014/main" id="{00000000-0008-0000-0100-000045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4" name="TextBox 1093">
          <a:extLst>
            <a:ext uri="{FF2B5EF4-FFF2-40B4-BE49-F238E27FC236}">
              <a16:creationId xmlns:a16="http://schemas.microsoft.com/office/drawing/2014/main" id="{00000000-0008-0000-0100-00004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5" name="TextBox 1094">
          <a:extLst>
            <a:ext uri="{FF2B5EF4-FFF2-40B4-BE49-F238E27FC236}">
              <a16:creationId xmlns:a16="http://schemas.microsoft.com/office/drawing/2014/main" id="{00000000-0008-0000-0100-00004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6" name="TextBox 1095">
          <a:extLst>
            <a:ext uri="{FF2B5EF4-FFF2-40B4-BE49-F238E27FC236}">
              <a16:creationId xmlns:a16="http://schemas.microsoft.com/office/drawing/2014/main" id="{00000000-0008-0000-0100-00004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097" name="TextBox 1096">
          <a:extLst>
            <a:ext uri="{FF2B5EF4-FFF2-40B4-BE49-F238E27FC236}">
              <a16:creationId xmlns:a16="http://schemas.microsoft.com/office/drawing/2014/main" id="{00000000-0008-0000-0100-00004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98" name="TextBox 1097">
          <a:extLst>
            <a:ext uri="{FF2B5EF4-FFF2-40B4-BE49-F238E27FC236}">
              <a16:creationId xmlns:a16="http://schemas.microsoft.com/office/drawing/2014/main" id="{00000000-0008-0000-0100-00004A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099" name="TextBox 1098">
          <a:extLst>
            <a:ext uri="{FF2B5EF4-FFF2-40B4-BE49-F238E27FC236}">
              <a16:creationId xmlns:a16="http://schemas.microsoft.com/office/drawing/2014/main" id="{00000000-0008-0000-0100-00004B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0" name="TextBox 1099">
          <a:extLst>
            <a:ext uri="{FF2B5EF4-FFF2-40B4-BE49-F238E27FC236}">
              <a16:creationId xmlns:a16="http://schemas.microsoft.com/office/drawing/2014/main" id="{00000000-0008-0000-0100-00004C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1" name="TextBox 1100">
          <a:extLst>
            <a:ext uri="{FF2B5EF4-FFF2-40B4-BE49-F238E27FC236}">
              <a16:creationId xmlns:a16="http://schemas.microsoft.com/office/drawing/2014/main" id="{00000000-0008-0000-0100-00004D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2" name="TextBox 1101">
          <a:extLst>
            <a:ext uri="{FF2B5EF4-FFF2-40B4-BE49-F238E27FC236}">
              <a16:creationId xmlns:a16="http://schemas.microsoft.com/office/drawing/2014/main" id="{00000000-0008-0000-0100-00004E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3" name="TextBox 1102">
          <a:extLst>
            <a:ext uri="{FF2B5EF4-FFF2-40B4-BE49-F238E27FC236}">
              <a16:creationId xmlns:a16="http://schemas.microsoft.com/office/drawing/2014/main" id="{00000000-0008-0000-0100-00004F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4" name="TextBox 1103">
          <a:extLst>
            <a:ext uri="{FF2B5EF4-FFF2-40B4-BE49-F238E27FC236}">
              <a16:creationId xmlns:a16="http://schemas.microsoft.com/office/drawing/2014/main" id="{00000000-0008-0000-0100-000050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05" name="TextBox 1104">
          <a:extLst>
            <a:ext uri="{FF2B5EF4-FFF2-40B4-BE49-F238E27FC236}">
              <a16:creationId xmlns:a16="http://schemas.microsoft.com/office/drawing/2014/main" id="{00000000-0008-0000-0100-000051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06" name="TextBox 1105">
          <a:extLst>
            <a:ext uri="{FF2B5EF4-FFF2-40B4-BE49-F238E27FC236}">
              <a16:creationId xmlns:a16="http://schemas.microsoft.com/office/drawing/2014/main" id="{00000000-0008-0000-0100-000052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07" name="TextBox 1106">
          <a:extLst>
            <a:ext uri="{FF2B5EF4-FFF2-40B4-BE49-F238E27FC236}">
              <a16:creationId xmlns:a16="http://schemas.microsoft.com/office/drawing/2014/main" id="{00000000-0008-0000-0100-000053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08" name="TextBox 1107">
          <a:extLst>
            <a:ext uri="{FF2B5EF4-FFF2-40B4-BE49-F238E27FC236}">
              <a16:creationId xmlns:a16="http://schemas.microsoft.com/office/drawing/2014/main" id="{00000000-0008-0000-0100-000054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09" name="TextBox 1108">
          <a:extLst>
            <a:ext uri="{FF2B5EF4-FFF2-40B4-BE49-F238E27FC236}">
              <a16:creationId xmlns:a16="http://schemas.microsoft.com/office/drawing/2014/main" id="{00000000-0008-0000-0100-000055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0" name="TextBox 1109">
          <a:extLst>
            <a:ext uri="{FF2B5EF4-FFF2-40B4-BE49-F238E27FC236}">
              <a16:creationId xmlns:a16="http://schemas.microsoft.com/office/drawing/2014/main" id="{00000000-0008-0000-0100-00005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1" name="TextBox 1110">
          <a:extLst>
            <a:ext uri="{FF2B5EF4-FFF2-40B4-BE49-F238E27FC236}">
              <a16:creationId xmlns:a16="http://schemas.microsoft.com/office/drawing/2014/main" id="{00000000-0008-0000-0100-00005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2" name="TextBox 1111">
          <a:extLst>
            <a:ext uri="{FF2B5EF4-FFF2-40B4-BE49-F238E27FC236}">
              <a16:creationId xmlns:a16="http://schemas.microsoft.com/office/drawing/2014/main" id="{00000000-0008-0000-0100-00005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3" name="TextBox 1112">
          <a:extLst>
            <a:ext uri="{FF2B5EF4-FFF2-40B4-BE49-F238E27FC236}">
              <a16:creationId xmlns:a16="http://schemas.microsoft.com/office/drawing/2014/main" id="{00000000-0008-0000-0100-00005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4" name="TextBox 1113">
          <a:extLst>
            <a:ext uri="{FF2B5EF4-FFF2-40B4-BE49-F238E27FC236}">
              <a16:creationId xmlns:a16="http://schemas.microsoft.com/office/drawing/2014/main" id="{00000000-0008-0000-0100-00005A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5" name="TextBox 1114">
          <a:extLst>
            <a:ext uri="{FF2B5EF4-FFF2-40B4-BE49-F238E27FC236}">
              <a16:creationId xmlns:a16="http://schemas.microsoft.com/office/drawing/2014/main" id="{00000000-0008-0000-0100-00005B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6" name="TextBox 1115">
          <a:extLst>
            <a:ext uri="{FF2B5EF4-FFF2-40B4-BE49-F238E27FC236}">
              <a16:creationId xmlns:a16="http://schemas.microsoft.com/office/drawing/2014/main" id="{00000000-0008-0000-0100-00005C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7" name="TextBox 1116">
          <a:extLst>
            <a:ext uri="{FF2B5EF4-FFF2-40B4-BE49-F238E27FC236}">
              <a16:creationId xmlns:a16="http://schemas.microsoft.com/office/drawing/2014/main" id="{00000000-0008-0000-0100-00005D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8" name="TextBox 1117">
          <a:extLst>
            <a:ext uri="{FF2B5EF4-FFF2-40B4-BE49-F238E27FC236}">
              <a16:creationId xmlns:a16="http://schemas.microsoft.com/office/drawing/2014/main" id="{00000000-0008-0000-0100-00005E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19" name="TextBox 1118">
          <a:extLst>
            <a:ext uri="{FF2B5EF4-FFF2-40B4-BE49-F238E27FC236}">
              <a16:creationId xmlns:a16="http://schemas.microsoft.com/office/drawing/2014/main" id="{00000000-0008-0000-0100-00005F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20" name="TextBox 1119">
          <a:extLst>
            <a:ext uri="{FF2B5EF4-FFF2-40B4-BE49-F238E27FC236}">
              <a16:creationId xmlns:a16="http://schemas.microsoft.com/office/drawing/2014/main" id="{00000000-0008-0000-0100-000060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47</xdr:row>
      <xdr:rowOff>0</xdr:rowOff>
    </xdr:from>
    <xdr:ext cx="184731" cy="264560"/>
    <xdr:sp macro="" textlink="">
      <xdr:nvSpPr>
        <xdr:cNvPr id="1121" name="TextBox 1120">
          <a:extLst>
            <a:ext uri="{FF2B5EF4-FFF2-40B4-BE49-F238E27FC236}">
              <a16:creationId xmlns:a16="http://schemas.microsoft.com/office/drawing/2014/main" id="{00000000-0008-0000-0100-000061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22" name="TextBox 1121">
          <a:extLst>
            <a:ext uri="{FF2B5EF4-FFF2-40B4-BE49-F238E27FC236}">
              <a16:creationId xmlns:a16="http://schemas.microsoft.com/office/drawing/2014/main" id="{00000000-0008-0000-0100-000066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23" name="TextBox 1122">
          <a:extLst>
            <a:ext uri="{FF2B5EF4-FFF2-40B4-BE49-F238E27FC236}">
              <a16:creationId xmlns:a16="http://schemas.microsoft.com/office/drawing/2014/main" id="{00000000-0008-0000-0100-000067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24" name="TextBox 1123">
          <a:extLst>
            <a:ext uri="{FF2B5EF4-FFF2-40B4-BE49-F238E27FC236}">
              <a16:creationId xmlns:a16="http://schemas.microsoft.com/office/drawing/2014/main" id="{00000000-0008-0000-0100-000068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47</xdr:row>
      <xdr:rowOff>0</xdr:rowOff>
    </xdr:from>
    <xdr:ext cx="184731" cy="264560"/>
    <xdr:sp macro="" textlink="">
      <xdr:nvSpPr>
        <xdr:cNvPr id="1125" name="TextBox 1124">
          <a:extLst>
            <a:ext uri="{FF2B5EF4-FFF2-40B4-BE49-F238E27FC236}">
              <a16:creationId xmlns:a16="http://schemas.microsoft.com/office/drawing/2014/main" id="{00000000-0008-0000-0100-000069000000}"/>
            </a:ext>
          </a:extLst>
        </xdr:cNvPr>
        <xdr:cNvSpPr txBox="1"/>
      </xdr:nvSpPr>
      <xdr:spPr>
        <a:xfrm>
          <a:off x="10858915"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26" name="TextBox 1125">
          <a:extLst>
            <a:ext uri="{FF2B5EF4-FFF2-40B4-BE49-F238E27FC236}">
              <a16:creationId xmlns:a16="http://schemas.microsoft.com/office/drawing/2014/main" id="{00000000-0008-0000-0100-000092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27" name="TextBox 1126">
          <a:extLst>
            <a:ext uri="{FF2B5EF4-FFF2-40B4-BE49-F238E27FC236}">
              <a16:creationId xmlns:a16="http://schemas.microsoft.com/office/drawing/2014/main" id="{00000000-0008-0000-0100-000093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28" name="TextBox 1127">
          <a:extLst>
            <a:ext uri="{FF2B5EF4-FFF2-40B4-BE49-F238E27FC236}">
              <a16:creationId xmlns:a16="http://schemas.microsoft.com/office/drawing/2014/main" id="{00000000-0008-0000-0100-000094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29" name="TextBox 1128">
          <a:extLst>
            <a:ext uri="{FF2B5EF4-FFF2-40B4-BE49-F238E27FC236}">
              <a16:creationId xmlns:a16="http://schemas.microsoft.com/office/drawing/2014/main" id="{00000000-0008-0000-0100-000095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30" name="TextBox 1129">
          <a:extLst>
            <a:ext uri="{FF2B5EF4-FFF2-40B4-BE49-F238E27FC236}">
              <a16:creationId xmlns:a16="http://schemas.microsoft.com/office/drawing/2014/main" id="{00000000-0008-0000-0100-000096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31" name="TextBox 1130">
          <a:extLst>
            <a:ext uri="{FF2B5EF4-FFF2-40B4-BE49-F238E27FC236}">
              <a16:creationId xmlns:a16="http://schemas.microsoft.com/office/drawing/2014/main" id="{00000000-0008-0000-0100-000097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32" name="TextBox 1131">
          <a:extLst>
            <a:ext uri="{FF2B5EF4-FFF2-40B4-BE49-F238E27FC236}">
              <a16:creationId xmlns:a16="http://schemas.microsoft.com/office/drawing/2014/main" id="{00000000-0008-0000-0100-000098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47</xdr:row>
      <xdr:rowOff>0</xdr:rowOff>
    </xdr:from>
    <xdr:ext cx="184731" cy="264560"/>
    <xdr:sp macro="" textlink="">
      <xdr:nvSpPr>
        <xdr:cNvPr id="1133" name="TextBox 1132">
          <a:extLst>
            <a:ext uri="{FF2B5EF4-FFF2-40B4-BE49-F238E27FC236}">
              <a16:creationId xmlns:a16="http://schemas.microsoft.com/office/drawing/2014/main" id="{00000000-0008-0000-0100-000099000000}"/>
            </a:ext>
          </a:extLst>
        </xdr:cNvPr>
        <xdr:cNvSpPr txBox="1"/>
      </xdr:nvSpPr>
      <xdr:spPr>
        <a:xfrm>
          <a:off x="108585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34" name="TextBox 1133">
          <a:extLst>
            <a:ext uri="{FF2B5EF4-FFF2-40B4-BE49-F238E27FC236}">
              <a16:creationId xmlns:a16="http://schemas.microsoft.com/office/drawing/2014/main" id="{00000000-0008-0000-0100-00009A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35" name="TextBox 1134">
          <a:extLst>
            <a:ext uri="{FF2B5EF4-FFF2-40B4-BE49-F238E27FC236}">
              <a16:creationId xmlns:a16="http://schemas.microsoft.com/office/drawing/2014/main" id="{00000000-0008-0000-0100-00009B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36" name="TextBox 1135">
          <a:extLst>
            <a:ext uri="{FF2B5EF4-FFF2-40B4-BE49-F238E27FC236}">
              <a16:creationId xmlns:a16="http://schemas.microsoft.com/office/drawing/2014/main" id="{00000000-0008-0000-0100-00009C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37" name="TextBox 1136">
          <a:extLst>
            <a:ext uri="{FF2B5EF4-FFF2-40B4-BE49-F238E27FC236}">
              <a16:creationId xmlns:a16="http://schemas.microsoft.com/office/drawing/2014/main" id="{00000000-0008-0000-0100-00009D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38" name="TextBox 1137">
          <a:extLst>
            <a:ext uri="{FF2B5EF4-FFF2-40B4-BE49-F238E27FC236}">
              <a16:creationId xmlns:a16="http://schemas.microsoft.com/office/drawing/2014/main" id="{00000000-0008-0000-0100-00009E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39" name="TextBox 1138">
          <a:extLst>
            <a:ext uri="{FF2B5EF4-FFF2-40B4-BE49-F238E27FC236}">
              <a16:creationId xmlns:a16="http://schemas.microsoft.com/office/drawing/2014/main" id="{00000000-0008-0000-0100-00009F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0" name="TextBox 1139">
          <a:extLst>
            <a:ext uri="{FF2B5EF4-FFF2-40B4-BE49-F238E27FC236}">
              <a16:creationId xmlns:a16="http://schemas.microsoft.com/office/drawing/2014/main" id="{00000000-0008-0000-0100-0000A0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1" name="TextBox 1140">
          <a:extLst>
            <a:ext uri="{FF2B5EF4-FFF2-40B4-BE49-F238E27FC236}">
              <a16:creationId xmlns:a16="http://schemas.microsoft.com/office/drawing/2014/main" id="{00000000-0008-0000-0100-0000A1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42" name="TextBox 1141">
          <a:extLst>
            <a:ext uri="{FF2B5EF4-FFF2-40B4-BE49-F238E27FC236}">
              <a16:creationId xmlns:a16="http://schemas.microsoft.com/office/drawing/2014/main" id="{00000000-0008-0000-0100-0000A2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43" name="TextBox 1142">
          <a:extLst>
            <a:ext uri="{FF2B5EF4-FFF2-40B4-BE49-F238E27FC236}">
              <a16:creationId xmlns:a16="http://schemas.microsoft.com/office/drawing/2014/main" id="{00000000-0008-0000-0100-0000A3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44" name="TextBox 1143">
          <a:extLst>
            <a:ext uri="{FF2B5EF4-FFF2-40B4-BE49-F238E27FC236}">
              <a16:creationId xmlns:a16="http://schemas.microsoft.com/office/drawing/2014/main" id="{00000000-0008-0000-0100-0000A4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45" name="TextBox 1144">
          <a:extLst>
            <a:ext uri="{FF2B5EF4-FFF2-40B4-BE49-F238E27FC236}">
              <a16:creationId xmlns:a16="http://schemas.microsoft.com/office/drawing/2014/main" id="{00000000-0008-0000-0100-0000A5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6" name="TextBox 1145">
          <a:extLst>
            <a:ext uri="{FF2B5EF4-FFF2-40B4-BE49-F238E27FC236}">
              <a16:creationId xmlns:a16="http://schemas.microsoft.com/office/drawing/2014/main" id="{00000000-0008-0000-0100-0000A6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7" name="TextBox 1146">
          <a:extLst>
            <a:ext uri="{FF2B5EF4-FFF2-40B4-BE49-F238E27FC236}">
              <a16:creationId xmlns:a16="http://schemas.microsoft.com/office/drawing/2014/main" id="{00000000-0008-0000-0100-0000A7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8" name="TextBox 1147">
          <a:extLst>
            <a:ext uri="{FF2B5EF4-FFF2-40B4-BE49-F238E27FC236}">
              <a16:creationId xmlns:a16="http://schemas.microsoft.com/office/drawing/2014/main" id="{00000000-0008-0000-0100-0000A8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49" name="TextBox 1148">
          <a:extLst>
            <a:ext uri="{FF2B5EF4-FFF2-40B4-BE49-F238E27FC236}">
              <a16:creationId xmlns:a16="http://schemas.microsoft.com/office/drawing/2014/main" id="{00000000-0008-0000-0100-0000A9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0" name="TextBox 1149">
          <a:extLst>
            <a:ext uri="{FF2B5EF4-FFF2-40B4-BE49-F238E27FC236}">
              <a16:creationId xmlns:a16="http://schemas.microsoft.com/office/drawing/2014/main" id="{00000000-0008-0000-0100-0000AA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1" name="TextBox 1150">
          <a:extLst>
            <a:ext uri="{FF2B5EF4-FFF2-40B4-BE49-F238E27FC236}">
              <a16:creationId xmlns:a16="http://schemas.microsoft.com/office/drawing/2014/main" id="{00000000-0008-0000-0100-0000AB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2" name="TextBox 1151">
          <a:extLst>
            <a:ext uri="{FF2B5EF4-FFF2-40B4-BE49-F238E27FC236}">
              <a16:creationId xmlns:a16="http://schemas.microsoft.com/office/drawing/2014/main" id="{00000000-0008-0000-0100-0000AC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3" name="TextBox 1152">
          <a:extLst>
            <a:ext uri="{FF2B5EF4-FFF2-40B4-BE49-F238E27FC236}">
              <a16:creationId xmlns:a16="http://schemas.microsoft.com/office/drawing/2014/main" id="{00000000-0008-0000-0100-0000AD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4" name="TextBox 1153">
          <a:extLst>
            <a:ext uri="{FF2B5EF4-FFF2-40B4-BE49-F238E27FC236}">
              <a16:creationId xmlns:a16="http://schemas.microsoft.com/office/drawing/2014/main" id="{00000000-0008-0000-0100-0000AE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5" name="TextBox 1154">
          <a:extLst>
            <a:ext uri="{FF2B5EF4-FFF2-40B4-BE49-F238E27FC236}">
              <a16:creationId xmlns:a16="http://schemas.microsoft.com/office/drawing/2014/main" id="{00000000-0008-0000-0100-0000AF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6" name="TextBox 1155">
          <a:extLst>
            <a:ext uri="{FF2B5EF4-FFF2-40B4-BE49-F238E27FC236}">
              <a16:creationId xmlns:a16="http://schemas.microsoft.com/office/drawing/2014/main" id="{00000000-0008-0000-0100-0000B0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157" name="TextBox 1156">
          <a:extLst>
            <a:ext uri="{FF2B5EF4-FFF2-40B4-BE49-F238E27FC236}">
              <a16:creationId xmlns:a16="http://schemas.microsoft.com/office/drawing/2014/main" id="{00000000-0008-0000-0100-0000B1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58" name="TextBox 1157">
          <a:extLst>
            <a:ext uri="{FF2B5EF4-FFF2-40B4-BE49-F238E27FC236}">
              <a16:creationId xmlns:a16="http://schemas.microsoft.com/office/drawing/2014/main" id="{00000000-0008-0000-0100-0000B6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59" name="TextBox 1158">
          <a:extLst>
            <a:ext uri="{FF2B5EF4-FFF2-40B4-BE49-F238E27FC236}">
              <a16:creationId xmlns:a16="http://schemas.microsoft.com/office/drawing/2014/main" id="{00000000-0008-0000-0100-0000B7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0" name="TextBox 1159">
          <a:extLst>
            <a:ext uri="{FF2B5EF4-FFF2-40B4-BE49-F238E27FC236}">
              <a16:creationId xmlns:a16="http://schemas.microsoft.com/office/drawing/2014/main" id="{00000000-0008-0000-0100-0000B8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1" name="TextBox 1160">
          <a:extLst>
            <a:ext uri="{FF2B5EF4-FFF2-40B4-BE49-F238E27FC236}">
              <a16:creationId xmlns:a16="http://schemas.microsoft.com/office/drawing/2014/main" id="{00000000-0008-0000-0100-0000B9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2" name="TextBox 1161">
          <a:extLst>
            <a:ext uri="{FF2B5EF4-FFF2-40B4-BE49-F238E27FC236}">
              <a16:creationId xmlns:a16="http://schemas.microsoft.com/office/drawing/2014/main" id="{00000000-0008-0000-0100-0000BA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3" name="TextBox 1162">
          <a:extLst>
            <a:ext uri="{FF2B5EF4-FFF2-40B4-BE49-F238E27FC236}">
              <a16:creationId xmlns:a16="http://schemas.microsoft.com/office/drawing/2014/main" id="{00000000-0008-0000-0100-0000BB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4" name="TextBox 1163">
          <a:extLst>
            <a:ext uri="{FF2B5EF4-FFF2-40B4-BE49-F238E27FC236}">
              <a16:creationId xmlns:a16="http://schemas.microsoft.com/office/drawing/2014/main" id="{00000000-0008-0000-0100-0000BC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5" name="TextBox 1164">
          <a:extLst>
            <a:ext uri="{FF2B5EF4-FFF2-40B4-BE49-F238E27FC236}">
              <a16:creationId xmlns:a16="http://schemas.microsoft.com/office/drawing/2014/main" id="{00000000-0008-0000-0100-0000BD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6" name="TextBox 1165">
          <a:extLst>
            <a:ext uri="{FF2B5EF4-FFF2-40B4-BE49-F238E27FC236}">
              <a16:creationId xmlns:a16="http://schemas.microsoft.com/office/drawing/2014/main" id="{00000000-0008-0000-0100-0000BE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7" name="TextBox 1166">
          <a:extLst>
            <a:ext uri="{FF2B5EF4-FFF2-40B4-BE49-F238E27FC236}">
              <a16:creationId xmlns:a16="http://schemas.microsoft.com/office/drawing/2014/main" id="{00000000-0008-0000-0100-0000BF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8" name="TextBox 1167">
          <a:extLst>
            <a:ext uri="{FF2B5EF4-FFF2-40B4-BE49-F238E27FC236}">
              <a16:creationId xmlns:a16="http://schemas.microsoft.com/office/drawing/2014/main" id="{00000000-0008-0000-0100-0000C0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69" name="TextBox 1168">
          <a:extLst>
            <a:ext uri="{FF2B5EF4-FFF2-40B4-BE49-F238E27FC236}">
              <a16:creationId xmlns:a16="http://schemas.microsoft.com/office/drawing/2014/main" id="{00000000-0008-0000-0100-0000C1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70" name="TextBox 1169">
          <a:extLst>
            <a:ext uri="{FF2B5EF4-FFF2-40B4-BE49-F238E27FC236}">
              <a16:creationId xmlns:a16="http://schemas.microsoft.com/office/drawing/2014/main" id="{00000000-0008-0000-0100-0000C2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71" name="TextBox 1170">
          <a:extLst>
            <a:ext uri="{FF2B5EF4-FFF2-40B4-BE49-F238E27FC236}">
              <a16:creationId xmlns:a16="http://schemas.microsoft.com/office/drawing/2014/main" id="{00000000-0008-0000-0100-0000C3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72" name="TextBox 1171">
          <a:extLst>
            <a:ext uri="{FF2B5EF4-FFF2-40B4-BE49-F238E27FC236}">
              <a16:creationId xmlns:a16="http://schemas.microsoft.com/office/drawing/2014/main" id="{00000000-0008-0000-0100-0000C4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73" name="TextBox 1172">
          <a:extLst>
            <a:ext uri="{FF2B5EF4-FFF2-40B4-BE49-F238E27FC236}">
              <a16:creationId xmlns:a16="http://schemas.microsoft.com/office/drawing/2014/main" id="{00000000-0008-0000-0100-0000C5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4" name="TextBox 1173">
          <a:extLst>
            <a:ext uri="{FF2B5EF4-FFF2-40B4-BE49-F238E27FC236}">
              <a16:creationId xmlns:a16="http://schemas.microsoft.com/office/drawing/2014/main" id="{00000000-0008-0000-0100-0000C6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5" name="TextBox 1174">
          <a:extLst>
            <a:ext uri="{FF2B5EF4-FFF2-40B4-BE49-F238E27FC236}">
              <a16:creationId xmlns:a16="http://schemas.microsoft.com/office/drawing/2014/main" id="{00000000-0008-0000-0100-0000C7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6" name="TextBox 1175">
          <a:extLst>
            <a:ext uri="{FF2B5EF4-FFF2-40B4-BE49-F238E27FC236}">
              <a16:creationId xmlns:a16="http://schemas.microsoft.com/office/drawing/2014/main" id="{00000000-0008-0000-0100-0000C8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7" name="TextBox 1176">
          <a:extLst>
            <a:ext uri="{FF2B5EF4-FFF2-40B4-BE49-F238E27FC236}">
              <a16:creationId xmlns:a16="http://schemas.microsoft.com/office/drawing/2014/main" id="{00000000-0008-0000-0100-0000C9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8" name="TextBox 1177">
          <a:extLst>
            <a:ext uri="{FF2B5EF4-FFF2-40B4-BE49-F238E27FC236}">
              <a16:creationId xmlns:a16="http://schemas.microsoft.com/office/drawing/2014/main" id="{00000000-0008-0000-0100-0000CA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79" name="TextBox 1178">
          <a:extLst>
            <a:ext uri="{FF2B5EF4-FFF2-40B4-BE49-F238E27FC236}">
              <a16:creationId xmlns:a16="http://schemas.microsoft.com/office/drawing/2014/main" id="{00000000-0008-0000-0100-0000CB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80" name="TextBox 1179">
          <a:extLst>
            <a:ext uri="{FF2B5EF4-FFF2-40B4-BE49-F238E27FC236}">
              <a16:creationId xmlns:a16="http://schemas.microsoft.com/office/drawing/2014/main" id="{00000000-0008-0000-0100-0000CC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81" name="TextBox 1180">
          <a:extLst>
            <a:ext uri="{FF2B5EF4-FFF2-40B4-BE49-F238E27FC236}">
              <a16:creationId xmlns:a16="http://schemas.microsoft.com/office/drawing/2014/main" id="{00000000-0008-0000-0100-0000CD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2" name="TextBox 1181">
          <a:extLst>
            <a:ext uri="{FF2B5EF4-FFF2-40B4-BE49-F238E27FC236}">
              <a16:creationId xmlns:a16="http://schemas.microsoft.com/office/drawing/2014/main" id="{00000000-0008-0000-0100-0000D2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3" name="TextBox 1182">
          <a:extLst>
            <a:ext uri="{FF2B5EF4-FFF2-40B4-BE49-F238E27FC236}">
              <a16:creationId xmlns:a16="http://schemas.microsoft.com/office/drawing/2014/main" id="{00000000-0008-0000-0100-0000D3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4" name="TextBox 1183">
          <a:extLst>
            <a:ext uri="{FF2B5EF4-FFF2-40B4-BE49-F238E27FC236}">
              <a16:creationId xmlns:a16="http://schemas.microsoft.com/office/drawing/2014/main" id="{00000000-0008-0000-0100-0000D4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5" name="TextBox 1184">
          <a:extLst>
            <a:ext uri="{FF2B5EF4-FFF2-40B4-BE49-F238E27FC236}">
              <a16:creationId xmlns:a16="http://schemas.microsoft.com/office/drawing/2014/main" id="{00000000-0008-0000-0100-0000D5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6" name="TextBox 1185">
          <a:extLst>
            <a:ext uri="{FF2B5EF4-FFF2-40B4-BE49-F238E27FC236}">
              <a16:creationId xmlns:a16="http://schemas.microsoft.com/office/drawing/2014/main" id="{00000000-0008-0000-0100-0000D6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7" name="TextBox 1186">
          <a:extLst>
            <a:ext uri="{FF2B5EF4-FFF2-40B4-BE49-F238E27FC236}">
              <a16:creationId xmlns:a16="http://schemas.microsoft.com/office/drawing/2014/main" id="{00000000-0008-0000-0100-0000D7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8" name="TextBox 1187">
          <a:extLst>
            <a:ext uri="{FF2B5EF4-FFF2-40B4-BE49-F238E27FC236}">
              <a16:creationId xmlns:a16="http://schemas.microsoft.com/office/drawing/2014/main" id="{00000000-0008-0000-0100-0000D8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89" name="TextBox 1188">
          <a:extLst>
            <a:ext uri="{FF2B5EF4-FFF2-40B4-BE49-F238E27FC236}">
              <a16:creationId xmlns:a16="http://schemas.microsoft.com/office/drawing/2014/main" id="{00000000-0008-0000-0100-0000D9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0" name="TextBox 1189">
          <a:extLst>
            <a:ext uri="{FF2B5EF4-FFF2-40B4-BE49-F238E27FC236}">
              <a16:creationId xmlns:a16="http://schemas.microsoft.com/office/drawing/2014/main" id="{00000000-0008-0000-0100-0000DA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1" name="TextBox 1190">
          <a:extLst>
            <a:ext uri="{FF2B5EF4-FFF2-40B4-BE49-F238E27FC236}">
              <a16:creationId xmlns:a16="http://schemas.microsoft.com/office/drawing/2014/main" id="{00000000-0008-0000-0100-0000DB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2" name="TextBox 1191">
          <a:extLst>
            <a:ext uri="{FF2B5EF4-FFF2-40B4-BE49-F238E27FC236}">
              <a16:creationId xmlns:a16="http://schemas.microsoft.com/office/drawing/2014/main" id="{00000000-0008-0000-0100-0000DC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3" name="TextBox 1192">
          <a:extLst>
            <a:ext uri="{FF2B5EF4-FFF2-40B4-BE49-F238E27FC236}">
              <a16:creationId xmlns:a16="http://schemas.microsoft.com/office/drawing/2014/main" id="{00000000-0008-0000-0100-0000DD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4" name="TextBox 1193">
          <a:extLst>
            <a:ext uri="{FF2B5EF4-FFF2-40B4-BE49-F238E27FC236}">
              <a16:creationId xmlns:a16="http://schemas.microsoft.com/office/drawing/2014/main" id="{00000000-0008-0000-0100-0000DE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5" name="TextBox 1194">
          <a:extLst>
            <a:ext uri="{FF2B5EF4-FFF2-40B4-BE49-F238E27FC236}">
              <a16:creationId xmlns:a16="http://schemas.microsoft.com/office/drawing/2014/main" id="{00000000-0008-0000-0100-0000DF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6" name="TextBox 1195">
          <a:extLst>
            <a:ext uri="{FF2B5EF4-FFF2-40B4-BE49-F238E27FC236}">
              <a16:creationId xmlns:a16="http://schemas.microsoft.com/office/drawing/2014/main" id="{00000000-0008-0000-0100-0000E0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197" name="TextBox 1196">
          <a:extLst>
            <a:ext uri="{FF2B5EF4-FFF2-40B4-BE49-F238E27FC236}">
              <a16:creationId xmlns:a16="http://schemas.microsoft.com/office/drawing/2014/main" id="{00000000-0008-0000-0100-0000E100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98" name="TextBox 1197">
          <a:extLst>
            <a:ext uri="{FF2B5EF4-FFF2-40B4-BE49-F238E27FC236}">
              <a16:creationId xmlns:a16="http://schemas.microsoft.com/office/drawing/2014/main" id="{00000000-0008-0000-0100-0000E6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199" name="TextBox 1198">
          <a:extLst>
            <a:ext uri="{FF2B5EF4-FFF2-40B4-BE49-F238E27FC236}">
              <a16:creationId xmlns:a16="http://schemas.microsoft.com/office/drawing/2014/main" id="{00000000-0008-0000-0100-0000E7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200" name="TextBox 1199">
          <a:extLst>
            <a:ext uri="{FF2B5EF4-FFF2-40B4-BE49-F238E27FC236}">
              <a16:creationId xmlns:a16="http://schemas.microsoft.com/office/drawing/2014/main" id="{00000000-0008-0000-0100-0000E8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201" name="TextBox 1200">
          <a:extLst>
            <a:ext uri="{FF2B5EF4-FFF2-40B4-BE49-F238E27FC236}">
              <a16:creationId xmlns:a16="http://schemas.microsoft.com/office/drawing/2014/main" id="{00000000-0008-0000-0100-0000E900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2" name="TextBox 1201">
          <a:extLst>
            <a:ext uri="{FF2B5EF4-FFF2-40B4-BE49-F238E27FC236}">
              <a16:creationId xmlns:a16="http://schemas.microsoft.com/office/drawing/2014/main" id="{00000000-0008-0000-0100-000012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3" name="TextBox 1202">
          <a:extLst>
            <a:ext uri="{FF2B5EF4-FFF2-40B4-BE49-F238E27FC236}">
              <a16:creationId xmlns:a16="http://schemas.microsoft.com/office/drawing/2014/main" id="{00000000-0008-0000-0100-000013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4" name="TextBox 1203">
          <a:extLst>
            <a:ext uri="{FF2B5EF4-FFF2-40B4-BE49-F238E27FC236}">
              <a16:creationId xmlns:a16="http://schemas.microsoft.com/office/drawing/2014/main" id="{00000000-0008-0000-0100-000014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5" name="TextBox 1204">
          <a:extLst>
            <a:ext uri="{FF2B5EF4-FFF2-40B4-BE49-F238E27FC236}">
              <a16:creationId xmlns:a16="http://schemas.microsoft.com/office/drawing/2014/main" id="{00000000-0008-0000-0100-000015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6" name="TextBox 1205">
          <a:extLst>
            <a:ext uri="{FF2B5EF4-FFF2-40B4-BE49-F238E27FC236}">
              <a16:creationId xmlns:a16="http://schemas.microsoft.com/office/drawing/2014/main" id="{00000000-0008-0000-0100-000016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7" name="TextBox 1206">
          <a:extLst>
            <a:ext uri="{FF2B5EF4-FFF2-40B4-BE49-F238E27FC236}">
              <a16:creationId xmlns:a16="http://schemas.microsoft.com/office/drawing/2014/main" id="{00000000-0008-0000-0100-000017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8" name="TextBox 1207">
          <a:extLst>
            <a:ext uri="{FF2B5EF4-FFF2-40B4-BE49-F238E27FC236}">
              <a16:creationId xmlns:a16="http://schemas.microsoft.com/office/drawing/2014/main" id="{00000000-0008-0000-0100-000018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55</xdr:row>
      <xdr:rowOff>0</xdr:rowOff>
    </xdr:from>
    <xdr:ext cx="184731" cy="264560"/>
    <xdr:sp macro="" textlink="">
      <xdr:nvSpPr>
        <xdr:cNvPr id="1209" name="TextBox 1208">
          <a:extLst>
            <a:ext uri="{FF2B5EF4-FFF2-40B4-BE49-F238E27FC236}">
              <a16:creationId xmlns:a16="http://schemas.microsoft.com/office/drawing/2014/main" id="{00000000-0008-0000-0100-00001901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0" name="TextBox 1209">
          <a:extLst>
            <a:ext uri="{FF2B5EF4-FFF2-40B4-BE49-F238E27FC236}">
              <a16:creationId xmlns:a16="http://schemas.microsoft.com/office/drawing/2014/main" id="{00000000-0008-0000-0100-00001A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1" name="TextBox 1210">
          <a:extLst>
            <a:ext uri="{FF2B5EF4-FFF2-40B4-BE49-F238E27FC236}">
              <a16:creationId xmlns:a16="http://schemas.microsoft.com/office/drawing/2014/main" id="{00000000-0008-0000-0100-00001B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2" name="TextBox 1211">
          <a:extLst>
            <a:ext uri="{FF2B5EF4-FFF2-40B4-BE49-F238E27FC236}">
              <a16:creationId xmlns:a16="http://schemas.microsoft.com/office/drawing/2014/main" id="{00000000-0008-0000-0100-00001C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3" name="TextBox 1212">
          <a:extLst>
            <a:ext uri="{FF2B5EF4-FFF2-40B4-BE49-F238E27FC236}">
              <a16:creationId xmlns:a16="http://schemas.microsoft.com/office/drawing/2014/main" id="{00000000-0008-0000-0100-00001D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4" name="TextBox 1213">
          <a:extLst>
            <a:ext uri="{FF2B5EF4-FFF2-40B4-BE49-F238E27FC236}">
              <a16:creationId xmlns:a16="http://schemas.microsoft.com/office/drawing/2014/main" id="{00000000-0008-0000-0100-00001E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5" name="TextBox 1214">
          <a:extLst>
            <a:ext uri="{FF2B5EF4-FFF2-40B4-BE49-F238E27FC236}">
              <a16:creationId xmlns:a16="http://schemas.microsoft.com/office/drawing/2014/main" id="{00000000-0008-0000-0100-00001F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6" name="TextBox 1215">
          <a:extLst>
            <a:ext uri="{FF2B5EF4-FFF2-40B4-BE49-F238E27FC236}">
              <a16:creationId xmlns:a16="http://schemas.microsoft.com/office/drawing/2014/main" id="{00000000-0008-0000-0100-000020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17" name="TextBox 1216">
          <a:extLst>
            <a:ext uri="{FF2B5EF4-FFF2-40B4-BE49-F238E27FC236}">
              <a16:creationId xmlns:a16="http://schemas.microsoft.com/office/drawing/2014/main" id="{00000000-0008-0000-0100-000021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18" name="TextBox 1217">
          <a:extLst>
            <a:ext uri="{FF2B5EF4-FFF2-40B4-BE49-F238E27FC236}">
              <a16:creationId xmlns:a16="http://schemas.microsoft.com/office/drawing/2014/main" id="{00000000-0008-0000-0100-00002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19" name="TextBox 1218">
          <a:extLst>
            <a:ext uri="{FF2B5EF4-FFF2-40B4-BE49-F238E27FC236}">
              <a16:creationId xmlns:a16="http://schemas.microsoft.com/office/drawing/2014/main" id="{00000000-0008-0000-0100-00002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0" name="TextBox 1219">
          <a:extLst>
            <a:ext uri="{FF2B5EF4-FFF2-40B4-BE49-F238E27FC236}">
              <a16:creationId xmlns:a16="http://schemas.microsoft.com/office/drawing/2014/main" id="{00000000-0008-0000-0100-00002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1" name="TextBox 1220">
          <a:extLst>
            <a:ext uri="{FF2B5EF4-FFF2-40B4-BE49-F238E27FC236}">
              <a16:creationId xmlns:a16="http://schemas.microsoft.com/office/drawing/2014/main" id="{00000000-0008-0000-0100-00002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2" name="TextBox 1221">
          <a:extLst>
            <a:ext uri="{FF2B5EF4-FFF2-40B4-BE49-F238E27FC236}">
              <a16:creationId xmlns:a16="http://schemas.microsoft.com/office/drawing/2014/main" id="{00000000-0008-0000-0100-00002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3" name="TextBox 1222">
          <a:extLst>
            <a:ext uri="{FF2B5EF4-FFF2-40B4-BE49-F238E27FC236}">
              <a16:creationId xmlns:a16="http://schemas.microsoft.com/office/drawing/2014/main" id="{00000000-0008-0000-0100-00002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4" name="TextBox 1223">
          <a:extLst>
            <a:ext uri="{FF2B5EF4-FFF2-40B4-BE49-F238E27FC236}">
              <a16:creationId xmlns:a16="http://schemas.microsoft.com/office/drawing/2014/main" id="{00000000-0008-0000-0100-00002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5" name="TextBox 1224">
          <a:extLst>
            <a:ext uri="{FF2B5EF4-FFF2-40B4-BE49-F238E27FC236}">
              <a16:creationId xmlns:a16="http://schemas.microsoft.com/office/drawing/2014/main" id="{00000000-0008-0000-0100-00002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6" name="TextBox 1225">
          <a:extLst>
            <a:ext uri="{FF2B5EF4-FFF2-40B4-BE49-F238E27FC236}">
              <a16:creationId xmlns:a16="http://schemas.microsoft.com/office/drawing/2014/main" id="{00000000-0008-0000-0100-00002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7" name="TextBox 1226">
          <a:extLst>
            <a:ext uri="{FF2B5EF4-FFF2-40B4-BE49-F238E27FC236}">
              <a16:creationId xmlns:a16="http://schemas.microsoft.com/office/drawing/2014/main" id="{00000000-0008-0000-0100-00002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8" name="TextBox 1227">
          <a:extLst>
            <a:ext uri="{FF2B5EF4-FFF2-40B4-BE49-F238E27FC236}">
              <a16:creationId xmlns:a16="http://schemas.microsoft.com/office/drawing/2014/main" id="{00000000-0008-0000-0100-00002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29" name="TextBox 1228">
          <a:extLst>
            <a:ext uri="{FF2B5EF4-FFF2-40B4-BE49-F238E27FC236}">
              <a16:creationId xmlns:a16="http://schemas.microsoft.com/office/drawing/2014/main" id="{00000000-0008-0000-0100-00002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30" name="TextBox 1229">
          <a:extLst>
            <a:ext uri="{FF2B5EF4-FFF2-40B4-BE49-F238E27FC236}">
              <a16:creationId xmlns:a16="http://schemas.microsoft.com/office/drawing/2014/main" id="{00000000-0008-0000-0100-00002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31" name="TextBox 1230">
          <a:extLst>
            <a:ext uri="{FF2B5EF4-FFF2-40B4-BE49-F238E27FC236}">
              <a16:creationId xmlns:a16="http://schemas.microsoft.com/office/drawing/2014/main" id="{00000000-0008-0000-0100-00002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32" name="TextBox 1231">
          <a:extLst>
            <a:ext uri="{FF2B5EF4-FFF2-40B4-BE49-F238E27FC236}">
              <a16:creationId xmlns:a16="http://schemas.microsoft.com/office/drawing/2014/main" id="{00000000-0008-0000-0100-00003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33" name="TextBox 1232">
          <a:extLst>
            <a:ext uri="{FF2B5EF4-FFF2-40B4-BE49-F238E27FC236}">
              <a16:creationId xmlns:a16="http://schemas.microsoft.com/office/drawing/2014/main" id="{00000000-0008-0000-0100-00003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4" name="TextBox 1233">
          <a:extLst>
            <a:ext uri="{FF2B5EF4-FFF2-40B4-BE49-F238E27FC236}">
              <a16:creationId xmlns:a16="http://schemas.microsoft.com/office/drawing/2014/main" id="{00000000-0008-0000-0100-000032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5" name="TextBox 1234">
          <a:extLst>
            <a:ext uri="{FF2B5EF4-FFF2-40B4-BE49-F238E27FC236}">
              <a16:creationId xmlns:a16="http://schemas.microsoft.com/office/drawing/2014/main" id="{00000000-0008-0000-0100-000033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6" name="TextBox 1235">
          <a:extLst>
            <a:ext uri="{FF2B5EF4-FFF2-40B4-BE49-F238E27FC236}">
              <a16:creationId xmlns:a16="http://schemas.microsoft.com/office/drawing/2014/main" id="{00000000-0008-0000-0100-000034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7" name="TextBox 1236">
          <a:extLst>
            <a:ext uri="{FF2B5EF4-FFF2-40B4-BE49-F238E27FC236}">
              <a16:creationId xmlns:a16="http://schemas.microsoft.com/office/drawing/2014/main" id="{00000000-0008-0000-0100-000035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8" name="TextBox 1237">
          <a:extLst>
            <a:ext uri="{FF2B5EF4-FFF2-40B4-BE49-F238E27FC236}">
              <a16:creationId xmlns:a16="http://schemas.microsoft.com/office/drawing/2014/main" id="{00000000-0008-0000-0100-000036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39" name="TextBox 1238">
          <a:extLst>
            <a:ext uri="{FF2B5EF4-FFF2-40B4-BE49-F238E27FC236}">
              <a16:creationId xmlns:a16="http://schemas.microsoft.com/office/drawing/2014/main" id="{00000000-0008-0000-0100-000037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40" name="TextBox 1239">
          <a:extLst>
            <a:ext uri="{FF2B5EF4-FFF2-40B4-BE49-F238E27FC236}">
              <a16:creationId xmlns:a16="http://schemas.microsoft.com/office/drawing/2014/main" id="{00000000-0008-0000-0100-000038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41" name="TextBox 1240">
          <a:extLst>
            <a:ext uri="{FF2B5EF4-FFF2-40B4-BE49-F238E27FC236}">
              <a16:creationId xmlns:a16="http://schemas.microsoft.com/office/drawing/2014/main" id="{00000000-0008-0000-0100-000039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2" name="TextBox 1241">
          <a:extLst>
            <a:ext uri="{FF2B5EF4-FFF2-40B4-BE49-F238E27FC236}">
              <a16:creationId xmlns:a16="http://schemas.microsoft.com/office/drawing/2014/main" id="{00000000-0008-0000-0100-00003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3" name="TextBox 1242">
          <a:extLst>
            <a:ext uri="{FF2B5EF4-FFF2-40B4-BE49-F238E27FC236}">
              <a16:creationId xmlns:a16="http://schemas.microsoft.com/office/drawing/2014/main" id="{00000000-0008-0000-0100-00003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4" name="TextBox 1243">
          <a:extLst>
            <a:ext uri="{FF2B5EF4-FFF2-40B4-BE49-F238E27FC236}">
              <a16:creationId xmlns:a16="http://schemas.microsoft.com/office/drawing/2014/main" id="{00000000-0008-0000-0100-00003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5" name="TextBox 1244">
          <a:extLst>
            <a:ext uri="{FF2B5EF4-FFF2-40B4-BE49-F238E27FC236}">
              <a16:creationId xmlns:a16="http://schemas.microsoft.com/office/drawing/2014/main" id="{00000000-0008-0000-0100-00003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6" name="TextBox 1245">
          <a:extLst>
            <a:ext uri="{FF2B5EF4-FFF2-40B4-BE49-F238E27FC236}">
              <a16:creationId xmlns:a16="http://schemas.microsoft.com/office/drawing/2014/main" id="{00000000-0008-0000-0100-00003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7" name="TextBox 1246">
          <a:extLst>
            <a:ext uri="{FF2B5EF4-FFF2-40B4-BE49-F238E27FC236}">
              <a16:creationId xmlns:a16="http://schemas.microsoft.com/office/drawing/2014/main" id="{00000000-0008-0000-0100-00003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8" name="TextBox 1247">
          <a:extLst>
            <a:ext uri="{FF2B5EF4-FFF2-40B4-BE49-F238E27FC236}">
              <a16:creationId xmlns:a16="http://schemas.microsoft.com/office/drawing/2014/main" id="{00000000-0008-0000-0100-00004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49" name="TextBox 1248">
          <a:extLst>
            <a:ext uri="{FF2B5EF4-FFF2-40B4-BE49-F238E27FC236}">
              <a16:creationId xmlns:a16="http://schemas.microsoft.com/office/drawing/2014/main" id="{00000000-0008-0000-0100-00004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0" name="TextBox 1249">
          <a:extLst>
            <a:ext uri="{FF2B5EF4-FFF2-40B4-BE49-F238E27FC236}">
              <a16:creationId xmlns:a16="http://schemas.microsoft.com/office/drawing/2014/main" id="{00000000-0008-0000-0100-00004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1" name="TextBox 1250">
          <a:extLst>
            <a:ext uri="{FF2B5EF4-FFF2-40B4-BE49-F238E27FC236}">
              <a16:creationId xmlns:a16="http://schemas.microsoft.com/office/drawing/2014/main" id="{00000000-0008-0000-0100-00004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2" name="TextBox 1251">
          <a:extLst>
            <a:ext uri="{FF2B5EF4-FFF2-40B4-BE49-F238E27FC236}">
              <a16:creationId xmlns:a16="http://schemas.microsoft.com/office/drawing/2014/main" id="{00000000-0008-0000-0100-00004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3" name="TextBox 1252">
          <a:extLst>
            <a:ext uri="{FF2B5EF4-FFF2-40B4-BE49-F238E27FC236}">
              <a16:creationId xmlns:a16="http://schemas.microsoft.com/office/drawing/2014/main" id="{00000000-0008-0000-0100-00004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4" name="TextBox 1253">
          <a:extLst>
            <a:ext uri="{FF2B5EF4-FFF2-40B4-BE49-F238E27FC236}">
              <a16:creationId xmlns:a16="http://schemas.microsoft.com/office/drawing/2014/main" id="{00000000-0008-0000-0100-00004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5" name="TextBox 1254">
          <a:extLst>
            <a:ext uri="{FF2B5EF4-FFF2-40B4-BE49-F238E27FC236}">
              <a16:creationId xmlns:a16="http://schemas.microsoft.com/office/drawing/2014/main" id="{00000000-0008-0000-0100-00004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6" name="TextBox 1255">
          <a:extLst>
            <a:ext uri="{FF2B5EF4-FFF2-40B4-BE49-F238E27FC236}">
              <a16:creationId xmlns:a16="http://schemas.microsoft.com/office/drawing/2014/main" id="{00000000-0008-0000-0100-00004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57" name="TextBox 1256">
          <a:extLst>
            <a:ext uri="{FF2B5EF4-FFF2-40B4-BE49-F238E27FC236}">
              <a16:creationId xmlns:a16="http://schemas.microsoft.com/office/drawing/2014/main" id="{00000000-0008-0000-0100-00004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58" name="TextBox 1257">
          <a:extLst>
            <a:ext uri="{FF2B5EF4-FFF2-40B4-BE49-F238E27FC236}">
              <a16:creationId xmlns:a16="http://schemas.microsoft.com/office/drawing/2014/main" id="{00000000-0008-0000-0100-00004A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59" name="TextBox 1258">
          <a:extLst>
            <a:ext uri="{FF2B5EF4-FFF2-40B4-BE49-F238E27FC236}">
              <a16:creationId xmlns:a16="http://schemas.microsoft.com/office/drawing/2014/main" id="{00000000-0008-0000-0100-00004B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0" name="TextBox 1259">
          <a:extLst>
            <a:ext uri="{FF2B5EF4-FFF2-40B4-BE49-F238E27FC236}">
              <a16:creationId xmlns:a16="http://schemas.microsoft.com/office/drawing/2014/main" id="{00000000-0008-0000-0100-00004C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1" name="TextBox 1260">
          <a:extLst>
            <a:ext uri="{FF2B5EF4-FFF2-40B4-BE49-F238E27FC236}">
              <a16:creationId xmlns:a16="http://schemas.microsoft.com/office/drawing/2014/main" id="{00000000-0008-0000-0100-00004D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2" name="TextBox 1261">
          <a:extLst>
            <a:ext uri="{FF2B5EF4-FFF2-40B4-BE49-F238E27FC236}">
              <a16:creationId xmlns:a16="http://schemas.microsoft.com/office/drawing/2014/main" id="{00000000-0008-0000-0100-00004E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3" name="TextBox 1262">
          <a:extLst>
            <a:ext uri="{FF2B5EF4-FFF2-40B4-BE49-F238E27FC236}">
              <a16:creationId xmlns:a16="http://schemas.microsoft.com/office/drawing/2014/main" id="{00000000-0008-0000-0100-00004F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4" name="TextBox 1263">
          <a:extLst>
            <a:ext uri="{FF2B5EF4-FFF2-40B4-BE49-F238E27FC236}">
              <a16:creationId xmlns:a16="http://schemas.microsoft.com/office/drawing/2014/main" id="{00000000-0008-0000-0100-000050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65" name="TextBox 1264">
          <a:extLst>
            <a:ext uri="{FF2B5EF4-FFF2-40B4-BE49-F238E27FC236}">
              <a16:creationId xmlns:a16="http://schemas.microsoft.com/office/drawing/2014/main" id="{00000000-0008-0000-0100-000051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66" name="TextBox 1265">
          <a:extLst>
            <a:ext uri="{FF2B5EF4-FFF2-40B4-BE49-F238E27FC236}">
              <a16:creationId xmlns:a16="http://schemas.microsoft.com/office/drawing/2014/main" id="{00000000-0008-0000-0100-00005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67" name="TextBox 1266">
          <a:extLst>
            <a:ext uri="{FF2B5EF4-FFF2-40B4-BE49-F238E27FC236}">
              <a16:creationId xmlns:a16="http://schemas.microsoft.com/office/drawing/2014/main" id="{00000000-0008-0000-0100-00005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68" name="TextBox 1267">
          <a:extLst>
            <a:ext uri="{FF2B5EF4-FFF2-40B4-BE49-F238E27FC236}">
              <a16:creationId xmlns:a16="http://schemas.microsoft.com/office/drawing/2014/main" id="{00000000-0008-0000-0100-00005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69" name="TextBox 1268">
          <a:extLst>
            <a:ext uri="{FF2B5EF4-FFF2-40B4-BE49-F238E27FC236}">
              <a16:creationId xmlns:a16="http://schemas.microsoft.com/office/drawing/2014/main" id="{00000000-0008-0000-0100-00005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0" name="TextBox 1269">
          <a:extLst>
            <a:ext uri="{FF2B5EF4-FFF2-40B4-BE49-F238E27FC236}">
              <a16:creationId xmlns:a16="http://schemas.microsoft.com/office/drawing/2014/main" id="{00000000-0008-0000-0100-00005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1" name="TextBox 1270">
          <a:extLst>
            <a:ext uri="{FF2B5EF4-FFF2-40B4-BE49-F238E27FC236}">
              <a16:creationId xmlns:a16="http://schemas.microsoft.com/office/drawing/2014/main" id="{00000000-0008-0000-0100-00005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2" name="TextBox 1271">
          <a:extLst>
            <a:ext uri="{FF2B5EF4-FFF2-40B4-BE49-F238E27FC236}">
              <a16:creationId xmlns:a16="http://schemas.microsoft.com/office/drawing/2014/main" id="{00000000-0008-0000-0100-00005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3" name="TextBox 1272">
          <a:extLst>
            <a:ext uri="{FF2B5EF4-FFF2-40B4-BE49-F238E27FC236}">
              <a16:creationId xmlns:a16="http://schemas.microsoft.com/office/drawing/2014/main" id="{00000000-0008-0000-0100-00005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4" name="TextBox 1273">
          <a:extLst>
            <a:ext uri="{FF2B5EF4-FFF2-40B4-BE49-F238E27FC236}">
              <a16:creationId xmlns:a16="http://schemas.microsoft.com/office/drawing/2014/main" id="{00000000-0008-0000-0100-00005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5" name="TextBox 1274">
          <a:extLst>
            <a:ext uri="{FF2B5EF4-FFF2-40B4-BE49-F238E27FC236}">
              <a16:creationId xmlns:a16="http://schemas.microsoft.com/office/drawing/2014/main" id="{00000000-0008-0000-0100-00005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6" name="TextBox 1275">
          <a:extLst>
            <a:ext uri="{FF2B5EF4-FFF2-40B4-BE49-F238E27FC236}">
              <a16:creationId xmlns:a16="http://schemas.microsoft.com/office/drawing/2014/main" id="{00000000-0008-0000-0100-00005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7" name="TextBox 1276">
          <a:extLst>
            <a:ext uri="{FF2B5EF4-FFF2-40B4-BE49-F238E27FC236}">
              <a16:creationId xmlns:a16="http://schemas.microsoft.com/office/drawing/2014/main" id="{00000000-0008-0000-0100-00005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8" name="TextBox 1277">
          <a:extLst>
            <a:ext uri="{FF2B5EF4-FFF2-40B4-BE49-F238E27FC236}">
              <a16:creationId xmlns:a16="http://schemas.microsoft.com/office/drawing/2014/main" id="{00000000-0008-0000-0100-00005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79" name="TextBox 1278">
          <a:extLst>
            <a:ext uri="{FF2B5EF4-FFF2-40B4-BE49-F238E27FC236}">
              <a16:creationId xmlns:a16="http://schemas.microsoft.com/office/drawing/2014/main" id="{00000000-0008-0000-0100-00005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80" name="TextBox 1279">
          <a:extLst>
            <a:ext uri="{FF2B5EF4-FFF2-40B4-BE49-F238E27FC236}">
              <a16:creationId xmlns:a16="http://schemas.microsoft.com/office/drawing/2014/main" id="{00000000-0008-0000-0100-00006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81" name="TextBox 1280">
          <a:extLst>
            <a:ext uri="{FF2B5EF4-FFF2-40B4-BE49-F238E27FC236}">
              <a16:creationId xmlns:a16="http://schemas.microsoft.com/office/drawing/2014/main" id="{00000000-0008-0000-0100-00006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2" name="TextBox 1281">
          <a:extLst>
            <a:ext uri="{FF2B5EF4-FFF2-40B4-BE49-F238E27FC236}">
              <a16:creationId xmlns:a16="http://schemas.microsoft.com/office/drawing/2014/main" id="{00000000-0008-0000-0100-000062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3" name="TextBox 1282">
          <a:extLst>
            <a:ext uri="{FF2B5EF4-FFF2-40B4-BE49-F238E27FC236}">
              <a16:creationId xmlns:a16="http://schemas.microsoft.com/office/drawing/2014/main" id="{00000000-0008-0000-0100-000063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4" name="TextBox 1283">
          <a:extLst>
            <a:ext uri="{FF2B5EF4-FFF2-40B4-BE49-F238E27FC236}">
              <a16:creationId xmlns:a16="http://schemas.microsoft.com/office/drawing/2014/main" id="{00000000-0008-0000-0100-000064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5" name="TextBox 1284">
          <a:extLst>
            <a:ext uri="{FF2B5EF4-FFF2-40B4-BE49-F238E27FC236}">
              <a16:creationId xmlns:a16="http://schemas.microsoft.com/office/drawing/2014/main" id="{00000000-0008-0000-0100-000065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6" name="TextBox 1285">
          <a:extLst>
            <a:ext uri="{FF2B5EF4-FFF2-40B4-BE49-F238E27FC236}">
              <a16:creationId xmlns:a16="http://schemas.microsoft.com/office/drawing/2014/main" id="{00000000-0008-0000-0100-000066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7" name="TextBox 1286">
          <a:extLst>
            <a:ext uri="{FF2B5EF4-FFF2-40B4-BE49-F238E27FC236}">
              <a16:creationId xmlns:a16="http://schemas.microsoft.com/office/drawing/2014/main" id="{00000000-0008-0000-0100-000067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8" name="TextBox 1287">
          <a:extLst>
            <a:ext uri="{FF2B5EF4-FFF2-40B4-BE49-F238E27FC236}">
              <a16:creationId xmlns:a16="http://schemas.microsoft.com/office/drawing/2014/main" id="{00000000-0008-0000-0100-000068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289" name="TextBox 1288">
          <a:extLst>
            <a:ext uri="{FF2B5EF4-FFF2-40B4-BE49-F238E27FC236}">
              <a16:creationId xmlns:a16="http://schemas.microsoft.com/office/drawing/2014/main" id="{00000000-0008-0000-0100-000069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0" name="TextBox 1289">
          <a:extLst>
            <a:ext uri="{FF2B5EF4-FFF2-40B4-BE49-F238E27FC236}">
              <a16:creationId xmlns:a16="http://schemas.microsoft.com/office/drawing/2014/main" id="{00000000-0008-0000-0100-00006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1" name="TextBox 1290">
          <a:extLst>
            <a:ext uri="{FF2B5EF4-FFF2-40B4-BE49-F238E27FC236}">
              <a16:creationId xmlns:a16="http://schemas.microsoft.com/office/drawing/2014/main" id="{00000000-0008-0000-0100-00006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2" name="TextBox 1291">
          <a:extLst>
            <a:ext uri="{FF2B5EF4-FFF2-40B4-BE49-F238E27FC236}">
              <a16:creationId xmlns:a16="http://schemas.microsoft.com/office/drawing/2014/main" id="{00000000-0008-0000-0100-00006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3" name="TextBox 1292">
          <a:extLst>
            <a:ext uri="{FF2B5EF4-FFF2-40B4-BE49-F238E27FC236}">
              <a16:creationId xmlns:a16="http://schemas.microsoft.com/office/drawing/2014/main" id="{00000000-0008-0000-0100-00006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4" name="TextBox 1293">
          <a:extLst>
            <a:ext uri="{FF2B5EF4-FFF2-40B4-BE49-F238E27FC236}">
              <a16:creationId xmlns:a16="http://schemas.microsoft.com/office/drawing/2014/main" id="{00000000-0008-0000-0100-00006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5" name="TextBox 1294">
          <a:extLst>
            <a:ext uri="{FF2B5EF4-FFF2-40B4-BE49-F238E27FC236}">
              <a16:creationId xmlns:a16="http://schemas.microsoft.com/office/drawing/2014/main" id="{00000000-0008-0000-0100-00006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6" name="TextBox 1295">
          <a:extLst>
            <a:ext uri="{FF2B5EF4-FFF2-40B4-BE49-F238E27FC236}">
              <a16:creationId xmlns:a16="http://schemas.microsoft.com/office/drawing/2014/main" id="{00000000-0008-0000-0100-00007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7" name="TextBox 1296">
          <a:extLst>
            <a:ext uri="{FF2B5EF4-FFF2-40B4-BE49-F238E27FC236}">
              <a16:creationId xmlns:a16="http://schemas.microsoft.com/office/drawing/2014/main" id="{00000000-0008-0000-0100-00007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8" name="TextBox 1297">
          <a:extLst>
            <a:ext uri="{FF2B5EF4-FFF2-40B4-BE49-F238E27FC236}">
              <a16:creationId xmlns:a16="http://schemas.microsoft.com/office/drawing/2014/main" id="{00000000-0008-0000-0100-00007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299" name="TextBox 1298">
          <a:extLst>
            <a:ext uri="{FF2B5EF4-FFF2-40B4-BE49-F238E27FC236}">
              <a16:creationId xmlns:a16="http://schemas.microsoft.com/office/drawing/2014/main" id="{00000000-0008-0000-0100-00007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0" name="TextBox 1299">
          <a:extLst>
            <a:ext uri="{FF2B5EF4-FFF2-40B4-BE49-F238E27FC236}">
              <a16:creationId xmlns:a16="http://schemas.microsoft.com/office/drawing/2014/main" id="{00000000-0008-0000-0100-00007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1" name="TextBox 1300">
          <a:extLst>
            <a:ext uri="{FF2B5EF4-FFF2-40B4-BE49-F238E27FC236}">
              <a16:creationId xmlns:a16="http://schemas.microsoft.com/office/drawing/2014/main" id="{00000000-0008-0000-0100-00007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2" name="TextBox 1301">
          <a:extLst>
            <a:ext uri="{FF2B5EF4-FFF2-40B4-BE49-F238E27FC236}">
              <a16:creationId xmlns:a16="http://schemas.microsoft.com/office/drawing/2014/main" id="{00000000-0008-0000-0100-00007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3" name="TextBox 1302">
          <a:extLst>
            <a:ext uri="{FF2B5EF4-FFF2-40B4-BE49-F238E27FC236}">
              <a16:creationId xmlns:a16="http://schemas.microsoft.com/office/drawing/2014/main" id="{00000000-0008-0000-0100-00007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4" name="TextBox 1303">
          <a:extLst>
            <a:ext uri="{FF2B5EF4-FFF2-40B4-BE49-F238E27FC236}">
              <a16:creationId xmlns:a16="http://schemas.microsoft.com/office/drawing/2014/main" id="{00000000-0008-0000-0100-00007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05" name="TextBox 1304">
          <a:extLst>
            <a:ext uri="{FF2B5EF4-FFF2-40B4-BE49-F238E27FC236}">
              <a16:creationId xmlns:a16="http://schemas.microsoft.com/office/drawing/2014/main" id="{00000000-0008-0000-0100-00007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06" name="TextBox 1305">
          <a:extLst>
            <a:ext uri="{FF2B5EF4-FFF2-40B4-BE49-F238E27FC236}">
              <a16:creationId xmlns:a16="http://schemas.microsoft.com/office/drawing/2014/main" id="{00000000-0008-0000-0100-00007A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07" name="TextBox 1306">
          <a:extLst>
            <a:ext uri="{FF2B5EF4-FFF2-40B4-BE49-F238E27FC236}">
              <a16:creationId xmlns:a16="http://schemas.microsoft.com/office/drawing/2014/main" id="{00000000-0008-0000-0100-00007B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08" name="TextBox 1307">
          <a:extLst>
            <a:ext uri="{FF2B5EF4-FFF2-40B4-BE49-F238E27FC236}">
              <a16:creationId xmlns:a16="http://schemas.microsoft.com/office/drawing/2014/main" id="{00000000-0008-0000-0100-00007C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09" name="TextBox 1308">
          <a:extLst>
            <a:ext uri="{FF2B5EF4-FFF2-40B4-BE49-F238E27FC236}">
              <a16:creationId xmlns:a16="http://schemas.microsoft.com/office/drawing/2014/main" id="{00000000-0008-0000-0100-00007D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10" name="TextBox 1309">
          <a:extLst>
            <a:ext uri="{FF2B5EF4-FFF2-40B4-BE49-F238E27FC236}">
              <a16:creationId xmlns:a16="http://schemas.microsoft.com/office/drawing/2014/main" id="{00000000-0008-0000-0100-00007E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11" name="TextBox 1310">
          <a:extLst>
            <a:ext uri="{FF2B5EF4-FFF2-40B4-BE49-F238E27FC236}">
              <a16:creationId xmlns:a16="http://schemas.microsoft.com/office/drawing/2014/main" id="{00000000-0008-0000-0100-00007F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12" name="TextBox 1311">
          <a:extLst>
            <a:ext uri="{FF2B5EF4-FFF2-40B4-BE49-F238E27FC236}">
              <a16:creationId xmlns:a16="http://schemas.microsoft.com/office/drawing/2014/main" id="{00000000-0008-0000-0100-000080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13" name="TextBox 1312">
          <a:extLst>
            <a:ext uri="{FF2B5EF4-FFF2-40B4-BE49-F238E27FC236}">
              <a16:creationId xmlns:a16="http://schemas.microsoft.com/office/drawing/2014/main" id="{00000000-0008-0000-0100-000081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4" name="TextBox 1313">
          <a:extLst>
            <a:ext uri="{FF2B5EF4-FFF2-40B4-BE49-F238E27FC236}">
              <a16:creationId xmlns:a16="http://schemas.microsoft.com/office/drawing/2014/main" id="{00000000-0008-0000-0100-00008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5" name="TextBox 1314">
          <a:extLst>
            <a:ext uri="{FF2B5EF4-FFF2-40B4-BE49-F238E27FC236}">
              <a16:creationId xmlns:a16="http://schemas.microsoft.com/office/drawing/2014/main" id="{00000000-0008-0000-0100-00008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6" name="TextBox 1315">
          <a:extLst>
            <a:ext uri="{FF2B5EF4-FFF2-40B4-BE49-F238E27FC236}">
              <a16:creationId xmlns:a16="http://schemas.microsoft.com/office/drawing/2014/main" id="{00000000-0008-0000-0100-00008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7" name="TextBox 1316">
          <a:extLst>
            <a:ext uri="{FF2B5EF4-FFF2-40B4-BE49-F238E27FC236}">
              <a16:creationId xmlns:a16="http://schemas.microsoft.com/office/drawing/2014/main" id="{00000000-0008-0000-0100-00008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8" name="TextBox 1317">
          <a:extLst>
            <a:ext uri="{FF2B5EF4-FFF2-40B4-BE49-F238E27FC236}">
              <a16:creationId xmlns:a16="http://schemas.microsoft.com/office/drawing/2014/main" id="{00000000-0008-0000-0100-00008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19" name="TextBox 1318">
          <a:extLst>
            <a:ext uri="{FF2B5EF4-FFF2-40B4-BE49-F238E27FC236}">
              <a16:creationId xmlns:a16="http://schemas.microsoft.com/office/drawing/2014/main" id="{00000000-0008-0000-0100-00008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0" name="TextBox 1319">
          <a:extLst>
            <a:ext uri="{FF2B5EF4-FFF2-40B4-BE49-F238E27FC236}">
              <a16:creationId xmlns:a16="http://schemas.microsoft.com/office/drawing/2014/main" id="{00000000-0008-0000-0100-00008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1" name="TextBox 1320">
          <a:extLst>
            <a:ext uri="{FF2B5EF4-FFF2-40B4-BE49-F238E27FC236}">
              <a16:creationId xmlns:a16="http://schemas.microsoft.com/office/drawing/2014/main" id="{00000000-0008-0000-0100-00008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2" name="TextBox 1321">
          <a:extLst>
            <a:ext uri="{FF2B5EF4-FFF2-40B4-BE49-F238E27FC236}">
              <a16:creationId xmlns:a16="http://schemas.microsoft.com/office/drawing/2014/main" id="{00000000-0008-0000-0100-00008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3" name="TextBox 1322">
          <a:extLst>
            <a:ext uri="{FF2B5EF4-FFF2-40B4-BE49-F238E27FC236}">
              <a16:creationId xmlns:a16="http://schemas.microsoft.com/office/drawing/2014/main" id="{00000000-0008-0000-0100-00008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4" name="TextBox 1323">
          <a:extLst>
            <a:ext uri="{FF2B5EF4-FFF2-40B4-BE49-F238E27FC236}">
              <a16:creationId xmlns:a16="http://schemas.microsoft.com/office/drawing/2014/main" id="{00000000-0008-0000-0100-00008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5" name="TextBox 1324">
          <a:extLst>
            <a:ext uri="{FF2B5EF4-FFF2-40B4-BE49-F238E27FC236}">
              <a16:creationId xmlns:a16="http://schemas.microsoft.com/office/drawing/2014/main" id="{00000000-0008-0000-0100-00008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6" name="TextBox 1325">
          <a:extLst>
            <a:ext uri="{FF2B5EF4-FFF2-40B4-BE49-F238E27FC236}">
              <a16:creationId xmlns:a16="http://schemas.microsoft.com/office/drawing/2014/main" id="{00000000-0008-0000-0100-00008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7" name="TextBox 1326">
          <a:extLst>
            <a:ext uri="{FF2B5EF4-FFF2-40B4-BE49-F238E27FC236}">
              <a16:creationId xmlns:a16="http://schemas.microsoft.com/office/drawing/2014/main" id="{00000000-0008-0000-0100-00008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8" name="TextBox 1327">
          <a:extLst>
            <a:ext uri="{FF2B5EF4-FFF2-40B4-BE49-F238E27FC236}">
              <a16:creationId xmlns:a16="http://schemas.microsoft.com/office/drawing/2014/main" id="{00000000-0008-0000-0100-00009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29" name="TextBox 1328">
          <a:extLst>
            <a:ext uri="{FF2B5EF4-FFF2-40B4-BE49-F238E27FC236}">
              <a16:creationId xmlns:a16="http://schemas.microsoft.com/office/drawing/2014/main" id="{00000000-0008-0000-0100-00009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0" name="TextBox 1329">
          <a:extLst>
            <a:ext uri="{FF2B5EF4-FFF2-40B4-BE49-F238E27FC236}">
              <a16:creationId xmlns:a16="http://schemas.microsoft.com/office/drawing/2014/main" id="{00000000-0008-0000-0100-000092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1" name="TextBox 1330">
          <a:extLst>
            <a:ext uri="{FF2B5EF4-FFF2-40B4-BE49-F238E27FC236}">
              <a16:creationId xmlns:a16="http://schemas.microsoft.com/office/drawing/2014/main" id="{00000000-0008-0000-0100-000093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2" name="TextBox 1331">
          <a:extLst>
            <a:ext uri="{FF2B5EF4-FFF2-40B4-BE49-F238E27FC236}">
              <a16:creationId xmlns:a16="http://schemas.microsoft.com/office/drawing/2014/main" id="{00000000-0008-0000-0100-000094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3" name="TextBox 1332">
          <a:extLst>
            <a:ext uri="{FF2B5EF4-FFF2-40B4-BE49-F238E27FC236}">
              <a16:creationId xmlns:a16="http://schemas.microsoft.com/office/drawing/2014/main" id="{00000000-0008-0000-0100-000095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4" name="TextBox 1333">
          <a:extLst>
            <a:ext uri="{FF2B5EF4-FFF2-40B4-BE49-F238E27FC236}">
              <a16:creationId xmlns:a16="http://schemas.microsoft.com/office/drawing/2014/main" id="{00000000-0008-0000-0100-000096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5" name="TextBox 1334">
          <a:extLst>
            <a:ext uri="{FF2B5EF4-FFF2-40B4-BE49-F238E27FC236}">
              <a16:creationId xmlns:a16="http://schemas.microsoft.com/office/drawing/2014/main" id="{00000000-0008-0000-0100-000097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6" name="TextBox 1335">
          <a:extLst>
            <a:ext uri="{FF2B5EF4-FFF2-40B4-BE49-F238E27FC236}">
              <a16:creationId xmlns:a16="http://schemas.microsoft.com/office/drawing/2014/main" id="{00000000-0008-0000-0100-000098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37" name="TextBox 1336">
          <a:extLst>
            <a:ext uri="{FF2B5EF4-FFF2-40B4-BE49-F238E27FC236}">
              <a16:creationId xmlns:a16="http://schemas.microsoft.com/office/drawing/2014/main" id="{00000000-0008-0000-0100-000099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38" name="TextBox 1337">
          <a:extLst>
            <a:ext uri="{FF2B5EF4-FFF2-40B4-BE49-F238E27FC236}">
              <a16:creationId xmlns:a16="http://schemas.microsoft.com/office/drawing/2014/main" id="{00000000-0008-0000-0100-00009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39" name="TextBox 1338">
          <a:extLst>
            <a:ext uri="{FF2B5EF4-FFF2-40B4-BE49-F238E27FC236}">
              <a16:creationId xmlns:a16="http://schemas.microsoft.com/office/drawing/2014/main" id="{00000000-0008-0000-0100-00009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0" name="TextBox 1339">
          <a:extLst>
            <a:ext uri="{FF2B5EF4-FFF2-40B4-BE49-F238E27FC236}">
              <a16:creationId xmlns:a16="http://schemas.microsoft.com/office/drawing/2014/main" id="{00000000-0008-0000-0100-00009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1" name="TextBox 1340">
          <a:extLst>
            <a:ext uri="{FF2B5EF4-FFF2-40B4-BE49-F238E27FC236}">
              <a16:creationId xmlns:a16="http://schemas.microsoft.com/office/drawing/2014/main" id="{00000000-0008-0000-0100-00009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2" name="TextBox 1341">
          <a:extLst>
            <a:ext uri="{FF2B5EF4-FFF2-40B4-BE49-F238E27FC236}">
              <a16:creationId xmlns:a16="http://schemas.microsoft.com/office/drawing/2014/main" id="{00000000-0008-0000-0100-00009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3" name="TextBox 1342">
          <a:extLst>
            <a:ext uri="{FF2B5EF4-FFF2-40B4-BE49-F238E27FC236}">
              <a16:creationId xmlns:a16="http://schemas.microsoft.com/office/drawing/2014/main" id="{00000000-0008-0000-0100-00009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4" name="TextBox 1343">
          <a:extLst>
            <a:ext uri="{FF2B5EF4-FFF2-40B4-BE49-F238E27FC236}">
              <a16:creationId xmlns:a16="http://schemas.microsoft.com/office/drawing/2014/main" id="{00000000-0008-0000-0100-0000A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5" name="TextBox 1344">
          <a:extLst>
            <a:ext uri="{FF2B5EF4-FFF2-40B4-BE49-F238E27FC236}">
              <a16:creationId xmlns:a16="http://schemas.microsoft.com/office/drawing/2014/main" id="{00000000-0008-0000-0100-0000A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6" name="TextBox 1345">
          <a:extLst>
            <a:ext uri="{FF2B5EF4-FFF2-40B4-BE49-F238E27FC236}">
              <a16:creationId xmlns:a16="http://schemas.microsoft.com/office/drawing/2014/main" id="{00000000-0008-0000-0100-0000A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7" name="TextBox 1346">
          <a:extLst>
            <a:ext uri="{FF2B5EF4-FFF2-40B4-BE49-F238E27FC236}">
              <a16:creationId xmlns:a16="http://schemas.microsoft.com/office/drawing/2014/main" id="{00000000-0008-0000-0100-0000A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8" name="TextBox 1347">
          <a:extLst>
            <a:ext uri="{FF2B5EF4-FFF2-40B4-BE49-F238E27FC236}">
              <a16:creationId xmlns:a16="http://schemas.microsoft.com/office/drawing/2014/main" id="{00000000-0008-0000-0100-0000A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49" name="TextBox 1348">
          <a:extLst>
            <a:ext uri="{FF2B5EF4-FFF2-40B4-BE49-F238E27FC236}">
              <a16:creationId xmlns:a16="http://schemas.microsoft.com/office/drawing/2014/main" id="{00000000-0008-0000-0100-0000A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50" name="TextBox 1349">
          <a:extLst>
            <a:ext uri="{FF2B5EF4-FFF2-40B4-BE49-F238E27FC236}">
              <a16:creationId xmlns:a16="http://schemas.microsoft.com/office/drawing/2014/main" id="{00000000-0008-0000-0100-0000A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51" name="TextBox 1350">
          <a:extLst>
            <a:ext uri="{FF2B5EF4-FFF2-40B4-BE49-F238E27FC236}">
              <a16:creationId xmlns:a16="http://schemas.microsoft.com/office/drawing/2014/main" id="{00000000-0008-0000-0100-0000A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52" name="TextBox 1351">
          <a:extLst>
            <a:ext uri="{FF2B5EF4-FFF2-40B4-BE49-F238E27FC236}">
              <a16:creationId xmlns:a16="http://schemas.microsoft.com/office/drawing/2014/main" id="{00000000-0008-0000-0100-0000A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53" name="TextBox 1352">
          <a:extLst>
            <a:ext uri="{FF2B5EF4-FFF2-40B4-BE49-F238E27FC236}">
              <a16:creationId xmlns:a16="http://schemas.microsoft.com/office/drawing/2014/main" id="{00000000-0008-0000-0100-0000A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4" name="TextBox 1353">
          <a:extLst>
            <a:ext uri="{FF2B5EF4-FFF2-40B4-BE49-F238E27FC236}">
              <a16:creationId xmlns:a16="http://schemas.microsoft.com/office/drawing/2014/main" id="{00000000-0008-0000-0100-0000AA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5" name="TextBox 1354">
          <a:extLst>
            <a:ext uri="{FF2B5EF4-FFF2-40B4-BE49-F238E27FC236}">
              <a16:creationId xmlns:a16="http://schemas.microsoft.com/office/drawing/2014/main" id="{00000000-0008-0000-0100-0000AB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6" name="TextBox 1355">
          <a:extLst>
            <a:ext uri="{FF2B5EF4-FFF2-40B4-BE49-F238E27FC236}">
              <a16:creationId xmlns:a16="http://schemas.microsoft.com/office/drawing/2014/main" id="{00000000-0008-0000-0100-0000AC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7" name="TextBox 1356">
          <a:extLst>
            <a:ext uri="{FF2B5EF4-FFF2-40B4-BE49-F238E27FC236}">
              <a16:creationId xmlns:a16="http://schemas.microsoft.com/office/drawing/2014/main" id="{00000000-0008-0000-0100-0000AD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8" name="TextBox 1357">
          <a:extLst>
            <a:ext uri="{FF2B5EF4-FFF2-40B4-BE49-F238E27FC236}">
              <a16:creationId xmlns:a16="http://schemas.microsoft.com/office/drawing/2014/main" id="{00000000-0008-0000-0100-0000AE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59" name="TextBox 1358">
          <a:extLst>
            <a:ext uri="{FF2B5EF4-FFF2-40B4-BE49-F238E27FC236}">
              <a16:creationId xmlns:a16="http://schemas.microsoft.com/office/drawing/2014/main" id="{00000000-0008-0000-0100-0000AF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60" name="TextBox 1359">
          <a:extLst>
            <a:ext uri="{FF2B5EF4-FFF2-40B4-BE49-F238E27FC236}">
              <a16:creationId xmlns:a16="http://schemas.microsoft.com/office/drawing/2014/main" id="{00000000-0008-0000-0100-0000B0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61" name="TextBox 1360">
          <a:extLst>
            <a:ext uri="{FF2B5EF4-FFF2-40B4-BE49-F238E27FC236}">
              <a16:creationId xmlns:a16="http://schemas.microsoft.com/office/drawing/2014/main" id="{00000000-0008-0000-0100-0000B1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2" name="TextBox 1361">
          <a:extLst>
            <a:ext uri="{FF2B5EF4-FFF2-40B4-BE49-F238E27FC236}">
              <a16:creationId xmlns:a16="http://schemas.microsoft.com/office/drawing/2014/main" id="{00000000-0008-0000-0100-0000B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3" name="TextBox 1362">
          <a:extLst>
            <a:ext uri="{FF2B5EF4-FFF2-40B4-BE49-F238E27FC236}">
              <a16:creationId xmlns:a16="http://schemas.microsoft.com/office/drawing/2014/main" id="{00000000-0008-0000-0100-0000B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4" name="TextBox 1363">
          <a:extLst>
            <a:ext uri="{FF2B5EF4-FFF2-40B4-BE49-F238E27FC236}">
              <a16:creationId xmlns:a16="http://schemas.microsoft.com/office/drawing/2014/main" id="{00000000-0008-0000-0100-0000B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5" name="TextBox 1364">
          <a:extLst>
            <a:ext uri="{FF2B5EF4-FFF2-40B4-BE49-F238E27FC236}">
              <a16:creationId xmlns:a16="http://schemas.microsoft.com/office/drawing/2014/main" id="{00000000-0008-0000-0100-0000B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6" name="TextBox 1365">
          <a:extLst>
            <a:ext uri="{FF2B5EF4-FFF2-40B4-BE49-F238E27FC236}">
              <a16:creationId xmlns:a16="http://schemas.microsoft.com/office/drawing/2014/main" id="{00000000-0008-0000-0100-0000B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7" name="TextBox 1366">
          <a:extLst>
            <a:ext uri="{FF2B5EF4-FFF2-40B4-BE49-F238E27FC236}">
              <a16:creationId xmlns:a16="http://schemas.microsoft.com/office/drawing/2014/main" id="{00000000-0008-0000-0100-0000B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8" name="TextBox 1367">
          <a:extLst>
            <a:ext uri="{FF2B5EF4-FFF2-40B4-BE49-F238E27FC236}">
              <a16:creationId xmlns:a16="http://schemas.microsoft.com/office/drawing/2014/main" id="{00000000-0008-0000-0100-0000B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69" name="TextBox 1368">
          <a:extLst>
            <a:ext uri="{FF2B5EF4-FFF2-40B4-BE49-F238E27FC236}">
              <a16:creationId xmlns:a16="http://schemas.microsoft.com/office/drawing/2014/main" id="{00000000-0008-0000-0100-0000B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0" name="TextBox 1369">
          <a:extLst>
            <a:ext uri="{FF2B5EF4-FFF2-40B4-BE49-F238E27FC236}">
              <a16:creationId xmlns:a16="http://schemas.microsoft.com/office/drawing/2014/main" id="{00000000-0008-0000-0100-0000B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1" name="TextBox 1370">
          <a:extLst>
            <a:ext uri="{FF2B5EF4-FFF2-40B4-BE49-F238E27FC236}">
              <a16:creationId xmlns:a16="http://schemas.microsoft.com/office/drawing/2014/main" id="{00000000-0008-0000-0100-0000B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2" name="TextBox 1371">
          <a:extLst>
            <a:ext uri="{FF2B5EF4-FFF2-40B4-BE49-F238E27FC236}">
              <a16:creationId xmlns:a16="http://schemas.microsoft.com/office/drawing/2014/main" id="{00000000-0008-0000-0100-0000B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3" name="TextBox 1372">
          <a:extLst>
            <a:ext uri="{FF2B5EF4-FFF2-40B4-BE49-F238E27FC236}">
              <a16:creationId xmlns:a16="http://schemas.microsoft.com/office/drawing/2014/main" id="{00000000-0008-0000-0100-0000B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4" name="TextBox 1373">
          <a:extLst>
            <a:ext uri="{FF2B5EF4-FFF2-40B4-BE49-F238E27FC236}">
              <a16:creationId xmlns:a16="http://schemas.microsoft.com/office/drawing/2014/main" id="{00000000-0008-0000-0100-0000B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5" name="TextBox 1374">
          <a:extLst>
            <a:ext uri="{FF2B5EF4-FFF2-40B4-BE49-F238E27FC236}">
              <a16:creationId xmlns:a16="http://schemas.microsoft.com/office/drawing/2014/main" id="{00000000-0008-0000-0100-0000B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6" name="TextBox 1375">
          <a:extLst>
            <a:ext uri="{FF2B5EF4-FFF2-40B4-BE49-F238E27FC236}">
              <a16:creationId xmlns:a16="http://schemas.microsoft.com/office/drawing/2014/main" id="{00000000-0008-0000-0100-0000C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77" name="TextBox 1376">
          <a:extLst>
            <a:ext uri="{FF2B5EF4-FFF2-40B4-BE49-F238E27FC236}">
              <a16:creationId xmlns:a16="http://schemas.microsoft.com/office/drawing/2014/main" id="{00000000-0008-0000-0100-0000C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78" name="TextBox 1377">
          <a:extLst>
            <a:ext uri="{FF2B5EF4-FFF2-40B4-BE49-F238E27FC236}">
              <a16:creationId xmlns:a16="http://schemas.microsoft.com/office/drawing/2014/main" id="{00000000-0008-0000-0100-0000C2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79" name="TextBox 1378">
          <a:extLst>
            <a:ext uri="{FF2B5EF4-FFF2-40B4-BE49-F238E27FC236}">
              <a16:creationId xmlns:a16="http://schemas.microsoft.com/office/drawing/2014/main" id="{00000000-0008-0000-0100-0000C3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0" name="TextBox 1379">
          <a:extLst>
            <a:ext uri="{FF2B5EF4-FFF2-40B4-BE49-F238E27FC236}">
              <a16:creationId xmlns:a16="http://schemas.microsoft.com/office/drawing/2014/main" id="{00000000-0008-0000-0100-0000C4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1" name="TextBox 1380">
          <a:extLst>
            <a:ext uri="{FF2B5EF4-FFF2-40B4-BE49-F238E27FC236}">
              <a16:creationId xmlns:a16="http://schemas.microsoft.com/office/drawing/2014/main" id="{00000000-0008-0000-0100-0000C5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2" name="TextBox 1381">
          <a:extLst>
            <a:ext uri="{FF2B5EF4-FFF2-40B4-BE49-F238E27FC236}">
              <a16:creationId xmlns:a16="http://schemas.microsoft.com/office/drawing/2014/main" id="{00000000-0008-0000-0100-0000C6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3" name="TextBox 1382">
          <a:extLst>
            <a:ext uri="{FF2B5EF4-FFF2-40B4-BE49-F238E27FC236}">
              <a16:creationId xmlns:a16="http://schemas.microsoft.com/office/drawing/2014/main" id="{00000000-0008-0000-0100-0000C7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4" name="TextBox 1383">
          <a:extLst>
            <a:ext uri="{FF2B5EF4-FFF2-40B4-BE49-F238E27FC236}">
              <a16:creationId xmlns:a16="http://schemas.microsoft.com/office/drawing/2014/main" id="{00000000-0008-0000-0100-0000C8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385" name="TextBox 1384">
          <a:extLst>
            <a:ext uri="{FF2B5EF4-FFF2-40B4-BE49-F238E27FC236}">
              <a16:creationId xmlns:a16="http://schemas.microsoft.com/office/drawing/2014/main" id="{00000000-0008-0000-0100-0000C9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86" name="TextBox 1385">
          <a:extLst>
            <a:ext uri="{FF2B5EF4-FFF2-40B4-BE49-F238E27FC236}">
              <a16:creationId xmlns:a16="http://schemas.microsoft.com/office/drawing/2014/main" id="{00000000-0008-0000-0100-0000C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87" name="TextBox 1386">
          <a:extLst>
            <a:ext uri="{FF2B5EF4-FFF2-40B4-BE49-F238E27FC236}">
              <a16:creationId xmlns:a16="http://schemas.microsoft.com/office/drawing/2014/main" id="{00000000-0008-0000-0100-0000C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88" name="TextBox 1387">
          <a:extLst>
            <a:ext uri="{FF2B5EF4-FFF2-40B4-BE49-F238E27FC236}">
              <a16:creationId xmlns:a16="http://schemas.microsoft.com/office/drawing/2014/main" id="{00000000-0008-0000-0100-0000C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89" name="TextBox 1388">
          <a:extLst>
            <a:ext uri="{FF2B5EF4-FFF2-40B4-BE49-F238E27FC236}">
              <a16:creationId xmlns:a16="http://schemas.microsoft.com/office/drawing/2014/main" id="{00000000-0008-0000-0100-0000C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0" name="TextBox 1389">
          <a:extLst>
            <a:ext uri="{FF2B5EF4-FFF2-40B4-BE49-F238E27FC236}">
              <a16:creationId xmlns:a16="http://schemas.microsoft.com/office/drawing/2014/main" id="{00000000-0008-0000-0100-0000C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1" name="TextBox 1390">
          <a:extLst>
            <a:ext uri="{FF2B5EF4-FFF2-40B4-BE49-F238E27FC236}">
              <a16:creationId xmlns:a16="http://schemas.microsoft.com/office/drawing/2014/main" id="{00000000-0008-0000-0100-0000C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2" name="TextBox 1391">
          <a:extLst>
            <a:ext uri="{FF2B5EF4-FFF2-40B4-BE49-F238E27FC236}">
              <a16:creationId xmlns:a16="http://schemas.microsoft.com/office/drawing/2014/main" id="{00000000-0008-0000-0100-0000D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3" name="TextBox 1392">
          <a:extLst>
            <a:ext uri="{FF2B5EF4-FFF2-40B4-BE49-F238E27FC236}">
              <a16:creationId xmlns:a16="http://schemas.microsoft.com/office/drawing/2014/main" id="{00000000-0008-0000-0100-0000D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4" name="TextBox 1393">
          <a:extLst>
            <a:ext uri="{FF2B5EF4-FFF2-40B4-BE49-F238E27FC236}">
              <a16:creationId xmlns:a16="http://schemas.microsoft.com/office/drawing/2014/main" id="{00000000-0008-0000-0100-0000D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5" name="TextBox 1394">
          <a:extLst>
            <a:ext uri="{FF2B5EF4-FFF2-40B4-BE49-F238E27FC236}">
              <a16:creationId xmlns:a16="http://schemas.microsoft.com/office/drawing/2014/main" id="{00000000-0008-0000-0100-0000D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6" name="TextBox 1395">
          <a:extLst>
            <a:ext uri="{FF2B5EF4-FFF2-40B4-BE49-F238E27FC236}">
              <a16:creationId xmlns:a16="http://schemas.microsoft.com/office/drawing/2014/main" id="{00000000-0008-0000-0100-0000D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7" name="TextBox 1396">
          <a:extLst>
            <a:ext uri="{FF2B5EF4-FFF2-40B4-BE49-F238E27FC236}">
              <a16:creationId xmlns:a16="http://schemas.microsoft.com/office/drawing/2014/main" id="{00000000-0008-0000-0100-0000D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8" name="TextBox 1397">
          <a:extLst>
            <a:ext uri="{FF2B5EF4-FFF2-40B4-BE49-F238E27FC236}">
              <a16:creationId xmlns:a16="http://schemas.microsoft.com/office/drawing/2014/main" id="{00000000-0008-0000-0100-0000D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399" name="TextBox 1398">
          <a:extLst>
            <a:ext uri="{FF2B5EF4-FFF2-40B4-BE49-F238E27FC236}">
              <a16:creationId xmlns:a16="http://schemas.microsoft.com/office/drawing/2014/main" id="{00000000-0008-0000-0100-0000D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00" name="TextBox 1399">
          <a:extLst>
            <a:ext uri="{FF2B5EF4-FFF2-40B4-BE49-F238E27FC236}">
              <a16:creationId xmlns:a16="http://schemas.microsoft.com/office/drawing/2014/main" id="{00000000-0008-0000-0100-0000D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01" name="TextBox 1400">
          <a:extLst>
            <a:ext uri="{FF2B5EF4-FFF2-40B4-BE49-F238E27FC236}">
              <a16:creationId xmlns:a16="http://schemas.microsoft.com/office/drawing/2014/main" id="{00000000-0008-0000-0100-0000D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2" name="TextBox 1401">
          <a:extLst>
            <a:ext uri="{FF2B5EF4-FFF2-40B4-BE49-F238E27FC236}">
              <a16:creationId xmlns:a16="http://schemas.microsoft.com/office/drawing/2014/main" id="{00000000-0008-0000-0100-0000DA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3" name="TextBox 1402">
          <a:extLst>
            <a:ext uri="{FF2B5EF4-FFF2-40B4-BE49-F238E27FC236}">
              <a16:creationId xmlns:a16="http://schemas.microsoft.com/office/drawing/2014/main" id="{00000000-0008-0000-0100-0000DB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4" name="TextBox 1403">
          <a:extLst>
            <a:ext uri="{FF2B5EF4-FFF2-40B4-BE49-F238E27FC236}">
              <a16:creationId xmlns:a16="http://schemas.microsoft.com/office/drawing/2014/main" id="{00000000-0008-0000-0100-0000DC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5" name="TextBox 1404">
          <a:extLst>
            <a:ext uri="{FF2B5EF4-FFF2-40B4-BE49-F238E27FC236}">
              <a16:creationId xmlns:a16="http://schemas.microsoft.com/office/drawing/2014/main" id="{00000000-0008-0000-0100-0000DD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6" name="TextBox 1405">
          <a:extLst>
            <a:ext uri="{FF2B5EF4-FFF2-40B4-BE49-F238E27FC236}">
              <a16:creationId xmlns:a16="http://schemas.microsoft.com/office/drawing/2014/main" id="{00000000-0008-0000-0100-0000DE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7" name="TextBox 1406">
          <a:extLst>
            <a:ext uri="{FF2B5EF4-FFF2-40B4-BE49-F238E27FC236}">
              <a16:creationId xmlns:a16="http://schemas.microsoft.com/office/drawing/2014/main" id="{00000000-0008-0000-0100-0000DF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8" name="TextBox 1407">
          <a:extLst>
            <a:ext uri="{FF2B5EF4-FFF2-40B4-BE49-F238E27FC236}">
              <a16:creationId xmlns:a16="http://schemas.microsoft.com/office/drawing/2014/main" id="{00000000-0008-0000-0100-0000E0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09" name="TextBox 1408">
          <a:extLst>
            <a:ext uri="{FF2B5EF4-FFF2-40B4-BE49-F238E27FC236}">
              <a16:creationId xmlns:a16="http://schemas.microsoft.com/office/drawing/2014/main" id="{00000000-0008-0000-0100-0000E1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0" name="TextBox 1409">
          <a:extLst>
            <a:ext uri="{FF2B5EF4-FFF2-40B4-BE49-F238E27FC236}">
              <a16:creationId xmlns:a16="http://schemas.microsoft.com/office/drawing/2014/main" id="{00000000-0008-0000-0100-0000E2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1" name="TextBox 1410">
          <a:extLst>
            <a:ext uri="{FF2B5EF4-FFF2-40B4-BE49-F238E27FC236}">
              <a16:creationId xmlns:a16="http://schemas.microsoft.com/office/drawing/2014/main" id="{00000000-0008-0000-0100-0000E3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2" name="TextBox 1411">
          <a:extLst>
            <a:ext uri="{FF2B5EF4-FFF2-40B4-BE49-F238E27FC236}">
              <a16:creationId xmlns:a16="http://schemas.microsoft.com/office/drawing/2014/main" id="{00000000-0008-0000-0100-0000E4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3" name="TextBox 1412">
          <a:extLst>
            <a:ext uri="{FF2B5EF4-FFF2-40B4-BE49-F238E27FC236}">
              <a16:creationId xmlns:a16="http://schemas.microsoft.com/office/drawing/2014/main" id="{00000000-0008-0000-0100-0000E5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4" name="TextBox 1413">
          <a:extLst>
            <a:ext uri="{FF2B5EF4-FFF2-40B4-BE49-F238E27FC236}">
              <a16:creationId xmlns:a16="http://schemas.microsoft.com/office/drawing/2014/main" id="{00000000-0008-0000-0100-0000E6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5" name="TextBox 1414">
          <a:extLst>
            <a:ext uri="{FF2B5EF4-FFF2-40B4-BE49-F238E27FC236}">
              <a16:creationId xmlns:a16="http://schemas.microsoft.com/office/drawing/2014/main" id="{00000000-0008-0000-0100-0000E7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6" name="TextBox 1415">
          <a:extLst>
            <a:ext uri="{FF2B5EF4-FFF2-40B4-BE49-F238E27FC236}">
              <a16:creationId xmlns:a16="http://schemas.microsoft.com/office/drawing/2014/main" id="{00000000-0008-0000-0100-0000E8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7" name="TextBox 1416">
          <a:extLst>
            <a:ext uri="{FF2B5EF4-FFF2-40B4-BE49-F238E27FC236}">
              <a16:creationId xmlns:a16="http://schemas.microsoft.com/office/drawing/2014/main" id="{00000000-0008-0000-0100-0000E9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8" name="TextBox 1417">
          <a:extLst>
            <a:ext uri="{FF2B5EF4-FFF2-40B4-BE49-F238E27FC236}">
              <a16:creationId xmlns:a16="http://schemas.microsoft.com/office/drawing/2014/main" id="{00000000-0008-0000-0100-0000E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19" name="TextBox 1418">
          <a:extLst>
            <a:ext uri="{FF2B5EF4-FFF2-40B4-BE49-F238E27FC236}">
              <a16:creationId xmlns:a16="http://schemas.microsoft.com/office/drawing/2014/main" id="{00000000-0008-0000-0100-0000E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0" name="TextBox 1419">
          <a:extLst>
            <a:ext uri="{FF2B5EF4-FFF2-40B4-BE49-F238E27FC236}">
              <a16:creationId xmlns:a16="http://schemas.microsoft.com/office/drawing/2014/main" id="{00000000-0008-0000-0100-0000E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1" name="TextBox 1420">
          <a:extLst>
            <a:ext uri="{FF2B5EF4-FFF2-40B4-BE49-F238E27FC236}">
              <a16:creationId xmlns:a16="http://schemas.microsoft.com/office/drawing/2014/main" id="{00000000-0008-0000-0100-0000E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2" name="TextBox 1421">
          <a:extLst>
            <a:ext uri="{FF2B5EF4-FFF2-40B4-BE49-F238E27FC236}">
              <a16:creationId xmlns:a16="http://schemas.microsoft.com/office/drawing/2014/main" id="{00000000-0008-0000-0100-0000E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3" name="TextBox 1422">
          <a:extLst>
            <a:ext uri="{FF2B5EF4-FFF2-40B4-BE49-F238E27FC236}">
              <a16:creationId xmlns:a16="http://schemas.microsoft.com/office/drawing/2014/main" id="{00000000-0008-0000-0100-0000E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4" name="TextBox 1423">
          <a:extLst>
            <a:ext uri="{FF2B5EF4-FFF2-40B4-BE49-F238E27FC236}">
              <a16:creationId xmlns:a16="http://schemas.microsoft.com/office/drawing/2014/main" id="{00000000-0008-0000-0100-0000F0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25" name="TextBox 1424">
          <a:extLst>
            <a:ext uri="{FF2B5EF4-FFF2-40B4-BE49-F238E27FC236}">
              <a16:creationId xmlns:a16="http://schemas.microsoft.com/office/drawing/2014/main" id="{00000000-0008-0000-0100-0000F1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26" name="TextBox 1425">
          <a:extLst>
            <a:ext uri="{FF2B5EF4-FFF2-40B4-BE49-F238E27FC236}">
              <a16:creationId xmlns:a16="http://schemas.microsoft.com/office/drawing/2014/main" id="{00000000-0008-0000-0100-0000F2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27" name="TextBox 1426">
          <a:extLst>
            <a:ext uri="{FF2B5EF4-FFF2-40B4-BE49-F238E27FC236}">
              <a16:creationId xmlns:a16="http://schemas.microsoft.com/office/drawing/2014/main" id="{00000000-0008-0000-0100-0000F3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28" name="TextBox 1427">
          <a:extLst>
            <a:ext uri="{FF2B5EF4-FFF2-40B4-BE49-F238E27FC236}">
              <a16:creationId xmlns:a16="http://schemas.microsoft.com/office/drawing/2014/main" id="{00000000-0008-0000-0100-0000F4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29" name="TextBox 1428">
          <a:extLst>
            <a:ext uri="{FF2B5EF4-FFF2-40B4-BE49-F238E27FC236}">
              <a16:creationId xmlns:a16="http://schemas.microsoft.com/office/drawing/2014/main" id="{00000000-0008-0000-0100-0000F5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30" name="TextBox 1429">
          <a:extLst>
            <a:ext uri="{FF2B5EF4-FFF2-40B4-BE49-F238E27FC236}">
              <a16:creationId xmlns:a16="http://schemas.microsoft.com/office/drawing/2014/main" id="{00000000-0008-0000-0100-0000F6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31" name="TextBox 1430">
          <a:extLst>
            <a:ext uri="{FF2B5EF4-FFF2-40B4-BE49-F238E27FC236}">
              <a16:creationId xmlns:a16="http://schemas.microsoft.com/office/drawing/2014/main" id="{00000000-0008-0000-0100-0000F7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32" name="TextBox 1431">
          <a:extLst>
            <a:ext uri="{FF2B5EF4-FFF2-40B4-BE49-F238E27FC236}">
              <a16:creationId xmlns:a16="http://schemas.microsoft.com/office/drawing/2014/main" id="{00000000-0008-0000-0100-0000F8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33" name="TextBox 1432">
          <a:extLst>
            <a:ext uri="{FF2B5EF4-FFF2-40B4-BE49-F238E27FC236}">
              <a16:creationId xmlns:a16="http://schemas.microsoft.com/office/drawing/2014/main" id="{00000000-0008-0000-0100-0000F901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4" name="TextBox 1433">
          <a:extLst>
            <a:ext uri="{FF2B5EF4-FFF2-40B4-BE49-F238E27FC236}">
              <a16:creationId xmlns:a16="http://schemas.microsoft.com/office/drawing/2014/main" id="{00000000-0008-0000-0100-0000FA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5" name="TextBox 1434">
          <a:extLst>
            <a:ext uri="{FF2B5EF4-FFF2-40B4-BE49-F238E27FC236}">
              <a16:creationId xmlns:a16="http://schemas.microsoft.com/office/drawing/2014/main" id="{00000000-0008-0000-0100-0000FB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6" name="TextBox 1435">
          <a:extLst>
            <a:ext uri="{FF2B5EF4-FFF2-40B4-BE49-F238E27FC236}">
              <a16:creationId xmlns:a16="http://schemas.microsoft.com/office/drawing/2014/main" id="{00000000-0008-0000-0100-0000FC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7" name="TextBox 1436">
          <a:extLst>
            <a:ext uri="{FF2B5EF4-FFF2-40B4-BE49-F238E27FC236}">
              <a16:creationId xmlns:a16="http://schemas.microsoft.com/office/drawing/2014/main" id="{00000000-0008-0000-0100-0000FD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8" name="TextBox 1437">
          <a:extLst>
            <a:ext uri="{FF2B5EF4-FFF2-40B4-BE49-F238E27FC236}">
              <a16:creationId xmlns:a16="http://schemas.microsoft.com/office/drawing/2014/main" id="{00000000-0008-0000-0100-0000FE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39" name="TextBox 1438">
          <a:extLst>
            <a:ext uri="{FF2B5EF4-FFF2-40B4-BE49-F238E27FC236}">
              <a16:creationId xmlns:a16="http://schemas.microsoft.com/office/drawing/2014/main" id="{00000000-0008-0000-0100-0000FF01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0" name="TextBox 1439">
          <a:extLst>
            <a:ext uri="{FF2B5EF4-FFF2-40B4-BE49-F238E27FC236}">
              <a16:creationId xmlns:a16="http://schemas.microsoft.com/office/drawing/2014/main" id="{00000000-0008-0000-0100-000000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1" name="TextBox 1440">
          <a:extLst>
            <a:ext uri="{FF2B5EF4-FFF2-40B4-BE49-F238E27FC236}">
              <a16:creationId xmlns:a16="http://schemas.microsoft.com/office/drawing/2014/main" id="{00000000-0008-0000-0100-000001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2" name="TextBox 1441">
          <a:extLst>
            <a:ext uri="{FF2B5EF4-FFF2-40B4-BE49-F238E27FC236}">
              <a16:creationId xmlns:a16="http://schemas.microsoft.com/office/drawing/2014/main" id="{00000000-0008-0000-0100-000002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3" name="TextBox 1442">
          <a:extLst>
            <a:ext uri="{FF2B5EF4-FFF2-40B4-BE49-F238E27FC236}">
              <a16:creationId xmlns:a16="http://schemas.microsoft.com/office/drawing/2014/main" id="{00000000-0008-0000-0100-000003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4" name="TextBox 1443">
          <a:extLst>
            <a:ext uri="{FF2B5EF4-FFF2-40B4-BE49-F238E27FC236}">
              <a16:creationId xmlns:a16="http://schemas.microsoft.com/office/drawing/2014/main" id="{00000000-0008-0000-0100-000004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5" name="TextBox 1444">
          <a:extLst>
            <a:ext uri="{FF2B5EF4-FFF2-40B4-BE49-F238E27FC236}">
              <a16:creationId xmlns:a16="http://schemas.microsoft.com/office/drawing/2014/main" id="{00000000-0008-0000-0100-000005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6" name="TextBox 1445">
          <a:extLst>
            <a:ext uri="{FF2B5EF4-FFF2-40B4-BE49-F238E27FC236}">
              <a16:creationId xmlns:a16="http://schemas.microsoft.com/office/drawing/2014/main" id="{00000000-0008-0000-0100-000006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7" name="TextBox 1446">
          <a:extLst>
            <a:ext uri="{FF2B5EF4-FFF2-40B4-BE49-F238E27FC236}">
              <a16:creationId xmlns:a16="http://schemas.microsoft.com/office/drawing/2014/main" id="{00000000-0008-0000-0100-000007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8" name="TextBox 1447">
          <a:extLst>
            <a:ext uri="{FF2B5EF4-FFF2-40B4-BE49-F238E27FC236}">
              <a16:creationId xmlns:a16="http://schemas.microsoft.com/office/drawing/2014/main" id="{00000000-0008-0000-0100-000008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49" name="TextBox 1448">
          <a:extLst>
            <a:ext uri="{FF2B5EF4-FFF2-40B4-BE49-F238E27FC236}">
              <a16:creationId xmlns:a16="http://schemas.microsoft.com/office/drawing/2014/main" id="{00000000-0008-0000-0100-000009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0" name="TextBox 1449">
          <a:extLst>
            <a:ext uri="{FF2B5EF4-FFF2-40B4-BE49-F238E27FC236}">
              <a16:creationId xmlns:a16="http://schemas.microsoft.com/office/drawing/2014/main" id="{00000000-0008-0000-0100-00000A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1" name="TextBox 1450">
          <a:extLst>
            <a:ext uri="{FF2B5EF4-FFF2-40B4-BE49-F238E27FC236}">
              <a16:creationId xmlns:a16="http://schemas.microsoft.com/office/drawing/2014/main" id="{00000000-0008-0000-0100-00000B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2" name="TextBox 1451">
          <a:extLst>
            <a:ext uri="{FF2B5EF4-FFF2-40B4-BE49-F238E27FC236}">
              <a16:creationId xmlns:a16="http://schemas.microsoft.com/office/drawing/2014/main" id="{00000000-0008-0000-0100-00000C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3" name="TextBox 1452">
          <a:extLst>
            <a:ext uri="{FF2B5EF4-FFF2-40B4-BE49-F238E27FC236}">
              <a16:creationId xmlns:a16="http://schemas.microsoft.com/office/drawing/2014/main" id="{00000000-0008-0000-0100-00000D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4" name="TextBox 1453">
          <a:extLst>
            <a:ext uri="{FF2B5EF4-FFF2-40B4-BE49-F238E27FC236}">
              <a16:creationId xmlns:a16="http://schemas.microsoft.com/office/drawing/2014/main" id="{00000000-0008-0000-0100-00000E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5" name="TextBox 1454">
          <a:extLst>
            <a:ext uri="{FF2B5EF4-FFF2-40B4-BE49-F238E27FC236}">
              <a16:creationId xmlns:a16="http://schemas.microsoft.com/office/drawing/2014/main" id="{00000000-0008-0000-0100-00000F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6" name="TextBox 1455">
          <a:extLst>
            <a:ext uri="{FF2B5EF4-FFF2-40B4-BE49-F238E27FC236}">
              <a16:creationId xmlns:a16="http://schemas.microsoft.com/office/drawing/2014/main" id="{00000000-0008-0000-0100-000010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57" name="TextBox 1456">
          <a:extLst>
            <a:ext uri="{FF2B5EF4-FFF2-40B4-BE49-F238E27FC236}">
              <a16:creationId xmlns:a16="http://schemas.microsoft.com/office/drawing/2014/main" id="{00000000-0008-0000-0100-000011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58" name="TextBox 1457">
          <a:extLst>
            <a:ext uri="{FF2B5EF4-FFF2-40B4-BE49-F238E27FC236}">
              <a16:creationId xmlns:a16="http://schemas.microsoft.com/office/drawing/2014/main" id="{00000000-0008-0000-0100-000012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59" name="TextBox 1458">
          <a:extLst>
            <a:ext uri="{FF2B5EF4-FFF2-40B4-BE49-F238E27FC236}">
              <a16:creationId xmlns:a16="http://schemas.microsoft.com/office/drawing/2014/main" id="{00000000-0008-0000-0100-000013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0" name="TextBox 1459">
          <a:extLst>
            <a:ext uri="{FF2B5EF4-FFF2-40B4-BE49-F238E27FC236}">
              <a16:creationId xmlns:a16="http://schemas.microsoft.com/office/drawing/2014/main" id="{00000000-0008-0000-0100-000014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1" name="TextBox 1460">
          <a:extLst>
            <a:ext uri="{FF2B5EF4-FFF2-40B4-BE49-F238E27FC236}">
              <a16:creationId xmlns:a16="http://schemas.microsoft.com/office/drawing/2014/main" id="{00000000-0008-0000-0100-000015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2" name="TextBox 1461">
          <a:extLst>
            <a:ext uri="{FF2B5EF4-FFF2-40B4-BE49-F238E27FC236}">
              <a16:creationId xmlns:a16="http://schemas.microsoft.com/office/drawing/2014/main" id="{00000000-0008-0000-0100-000016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3" name="TextBox 1462">
          <a:extLst>
            <a:ext uri="{FF2B5EF4-FFF2-40B4-BE49-F238E27FC236}">
              <a16:creationId xmlns:a16="http://schemas.microsoft.com/office/drawing/2014/main" id="{00000000-0008-0000-0100-000017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4" name="TextBox 1463">
          <a:extLst>
            <a:ext uri="{FF2B5EF4-FFF2-40B4-BE49-F238E27FC236}">
              <a16:creationId xmlns:a16="http://schemas.microsoft.com/office/drawing/2014/main" id="{00000000-0008-0000-0100-000018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5" name="TextBox 1464">
          <a:extLst>
            <a:ext uri="{FF2B5EF4-FFF2-40B4-BE49-F238E27FC236}">
              <a16:creationId xmlns:a16="http://schemas.microsoft.com/office/drawing/2014/main" id="{00000000-0008-0000-0100-000019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6" name="TextBox 1465">
          <a:extLst>
            <a:ext uri="{FF2B5EF4-FFF2-40B4-BE49-F238E27FC236}">
              <a16:creationId xmlns:a16="http://schemas.microsoft.com/office/drawing/2014/main" id="{00000000-0008-0000-0100-00001A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7" name="TextBox 1466">
          <a:extLst>
            <a:ext uri="{FF2B5EF4-FFF2-40B4-BE49-F238E27FC236}">
              <a16:creationId xmlns:a16="http://schemas.microsoft.com/office/drawing/2014/main" id="{00000000-0008-0000-0100-00001B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8" name="TextBox 1467">
          <a:extLst>
            <a:ext uri="{FF2B5EF4-FFF2-40B4-BE49-F238E27FC236}">
              <a16:creationId xmlns:a16="http://schemas.microsoft.com/office/drawing/2014/main" id="{00000000-0008-0000-0100-00001C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69" name="TextBox 1468">
          <a:extLst>
            <a:ext uri="{FF2B5EF4-FFF2-40B4-BE49-F238E27FC236}">
              <a16:creationId xmlns:a16="http://schemas.microsoft.com/office/drawing/2014/main" id="{00000000-0008-0000-0100-00001D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70" name="TextBox 1469">
          <a:extLst>
            <a:ext uri="{FF2B5EF4-FFF2-40B4-BE49-F238E27FC236}">
              <a16:creationId xmlns:a16="http://schemas.microsoft.com/office/drawing/2014/main" id="{00000000-0008-0000-0100-00001E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71" name="TextBox 1470">
          <a:extLst>
            <a:ext uri="{FF2B5EF4-FFF2-40B4-BE49-F238E27FC236}">
              <a16:creationId xmlns:a16="http://schemas.microsoft.com/office/drawing/2014/main" id="{00000000-0008-0000-0100-00001F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72" name="TextBox 1471">
          <a:extLst>
            <a:ext uri="{FF2B5EF4-FFF2-40B4-BE49-F238E27FC236}">
              <a16:creationId xmlns:a16="http://schemas.microsoft.com/office/drawing/2014/main" id="{00000000-0008-0000-0100-000020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473" name="TextBox 1472">
          <a:extLst>
            <a:ext uri="{FF2B5EF4-FFF2-40B4-BE49-F238E27FC236}">
              <a16:creationId xmlns:a16="http://schemas.microsoft.com/office/drawing/2014/main" id="{00000000-0008-0000-0100-000021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4" name="TextBox 1473">
          <a:extLst>
            <a:ext uri="{FF2B5EF4-FFF2-40B4-BE49-F238E27FC236}">
              <a16:creationId xmlns:a16="http://schemas.microsoft.com/office/drawing/2014/main" id="{00000000-0008-0000-0100-000022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5" name="TextBox 1474">
          <a:extLst>
            <a:ext uri="{FF2B5EF4-FFF2-40B4-BE49-F238E27FC236}">
              <a16:creationId xmlns:a16="http://schemas.microsoft.com/office/drawing/2014/main" id="{00000000-0008-0000-0100-000023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6" name="TextBox 1475">
          <a:extLst>
            <a:ext uri="{FF2B5EF4-FFF2-40B4-BE49-F238E27FC236}">
              <a16:creationId xmlns:a16="http://schemas.microsoft.com/office/drawing/2014/main" id="{00000000-0008-0000-0100-000024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7" name="TextBox 1476">
          <a:extLst>
            <a:ext uri="{FF2B5EF4-FFF2-40B4-BE49-F238E27FC236}">
              <a16:creationId xmlns:a16="http://schemas.microsoft.com/office/drawing/2014/main" id="{00000000-0008-0000-0100-000025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8" name="TextBox 1477">
          <a:extLst>
            <a:ext uri="{FF2B5EF4-FFF2-40B4-BE49-F238E27FC236}">
              <a16:creationId xmlns:a16="http://schemas.microsoft.com/office/drawing/2014/main" id="{00000000-0008-0000-0100-000026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79" name="TextBox 1478">
          <a:extLst>
            <a:ext uri="{FF2B5EF4-FFF2-40B4-BE49-F238E27FC236}">
              <a16:creationId xmlns:a16="http://schemas.microsoft.com/office/drawing/2014/main" id="{00000000-0008-0000-0100-000027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80" name="TextBox 1479">
          <a:extLst>
            <a:ext uri="{FF2B5EF4-FFF2-40B4-BE49-F238E27FC236}">
              <a16:creationId xmlns:a16="http://schemas.microsoft.com/office/drawing/2014/main" id="{00000000-0008-0000-0100-000028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57</xdr:row>
      <xdr:rowOff>0</xdr:rowOff>
    </xdr:from>
    <xdr:ext cx="184731" cy="264560"/>
    <xdr:sp macro="" textlink="">
      <xdr:nvSpPr>
        <xdr:cNvPr id="1481" name="TextBox 1480">
          <a:extLst>
            <a:ext uri="{FF2B5EF4-FFF2-40B4-BE49-F238E27FC236}">
              <a16:creationId xmlns:a16="http://schemas.microsoft.com/office/drawing/2014/main" id="{00000000-0008-0000-0100-000029020000}"/>
            </a:ext>
          </a:extLst>
        </xdr:cNvPr>
        <xdr:cNvSpPr txBox="1"/>
      </xdr:nvSpPr>
      <xdr:spPr>
        <a:xfrm>
          <a:off x="10858915"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2" name="TextBox 1481">
          <a:extLst>
            <a:ext uri="{FF2B5EF4-FFF2-40B4-BE49-F238E27FC236}">
              <a16:creationId xmlns:a16="http://schemas.microsoft.com/office/drawing/2014/main" id="{00000000-0008-0000-0100-00002A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3" name="TextBox 1482">
          <a:extLst>
            <a:ext uri="{FF2B5EF4-FFF2-40B4-BE49-F238E27FC236}">
              <a16:creationId xmlns:a16="http://schemas.microsoft.com/office/drawing/2014/main" id="{00000000-0008-0000-0100-00002B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4" name="TextBox 1483">
          <a:extLst>
            <a:ext uri="{FF2B5EF4-FFF2-40B4-BE49-F238E27FC236}">
              <a16:creationId xmlns:a16="http://schemas.microsoft.com/office/drawing/2014/main" id="{00000000-0008-0000-0100-00002C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5" name="TextBox 1484">
          <a:extLst>
            <a:ext uri="{FF2B5EF4-FFF2-40B4-BE49-F238E27FC236}">
              <a16:creationId xmlns:a16="http://schemas.microsoft.com/office/drawing/2014/main" id="{00000000-0008-0000-0100-00002D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6" name="TextBox 1485">
          <a:extLst>
            <a:ext uri="{FF2B5EF4-FFF2-40B4-BE49-F238E27FC236}">
              <a16:creationId xmlns:a16="http://schemas.microsoft.com/office/drawing/2014/main" id="{00000000-0008-0000-0100-00002E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7" name="TextBox 1486">
          <a:extLst>
            <a:ext uri="{FF2B5EF4-FFF2-40B4-BE49-F238E27FC236}">
              <a16:creationId xmlns:a16="http://schemas.microsoft.com/office/drawing/2014/main" id="{00000000-0008-0000-0100-00002F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8" name="TextBox 1487">
          <a:extLst>
            <a:ext uri="{FF2B5EF4-FFF2-40B4-BE49-F238E27FC236}">
              <a16:creationId xmlns:a16="http://schemas.microsoft.com/office/drawing/2014/main" id="{00000000-0008-0000-0100-000030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89" name="TextBox 1488">
          <a:extLst>
            <a:ext uri="{FF2B5EF4-FFF2-40B4-BE49-F238E27FC236}">
              <a16:creationId xmlns:a16="http://schemas.microsoft.com/office/drawing/2014/main" id="{00000000-0008-0000-0100-000031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0" name="TextBox 1489">
          <a:extLst>
            <a:ext uri="{FF2B5EF4-FFF2-40B4-BE49-F238E27FC236}">
              <a16:creationId xmlns:a16="http://schemas.microsoft.com/office/drawing/2014/main" id="{00000000-0008-0000-0100-000032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1" name="TextBox 1490">
          <a:extLst>
            <a:ext uri="{FF2B5EF4-FFF2-40B4-BE49-F238E27FC236}">
              <a16:creationId xmlns:a16="http://schemas.microsoft.com/office/drawing/2014/main" id="{00000000-0008-0000-0100-000033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2" name="TextBox 1491">
          <a:extLst>
            <a:ext uri="{FF2B5EF4-FFF2-40B4-BE49-F238E27FC236}">
              <a16:creationId xmlns:a16="http://schemas.microsoft.com/office/drawing/2014/main" id="{00000000-0008-0000-0100-000034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3" name="TextBox 1492">
          <a:extLst>
            <a:ext uri="{FF2B5EF4-FFF2-40B4-BE49-F238E27FC236}">
              <a16:creationId xmlns:a16="http://schemas.microsoft.com/office/drawing/2014/main" id="{00000000-0008-0000-0100-000035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4" name="TextBox 1493">
          <a:extLst>
            <a:ext uri="{FF2B5EF4-FFF2-40B4-BE49-F238E27FC236}">
              <a16:creationId xmlns:a16="http://schemas.microsoft.com/office/drawing/2014/main" id="{00000000-0008-0000-0100-000036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5" name="TextBox 1494">
          <a:extLst>
            <a:ext uri="{FF2B5EF4-FFF2-40B4-BE49-F238E27FC236}">
              <a16:creationId xmlns:a16="http://schemas.microsoft.com/office/drawing/2014/main" id="{00000000-0008-0000-0100-000037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6" name="TextBox 1495">
          <a:extLst>
            <a:ext uri="{FF2B5EF4-FFF2-40B4-BE49-F238E27FC236}">
              <a16:creationId xmlns:a16="http://schemas.microsoft.com/office/drawing/2014/main" id="{00000000-0008-0000-0100-000038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57</xdr:row>
      <xdr:rowOff>0</xdr:rowOff>
    </xdr:from>
    <xdr:ext cx="184731" cy="264560"/>
    <xdr:sp macro="" textlink="">
      <xdr:nvSpPr>
        <xdr:cNvPr id="1497" name="TextBox 1496">
          <a:extLst>
            <a:ext uri="{FF2B5EF4-FFF2-40B4-BE49-F238E27FC236}">
              <a16:creationId xmlns:a16="http://schemas.microsoft.com/office/drawing/2014/main" id="{00000000-0008-0000-0100-000039020000}"/>
            </a:ext>
          </a:extLst>
        </xdr:cNvPr>
        <xdr:cNvSpPr txBox="1"/>
      </xdr:nvSpPr>
      <xdr:spPr>
        <a:xfrm>
          <a:off x="10858500" y="3158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98" name="TextBox 1497">
          <a:extLst>
            <a:ext uri="{FF2B5EF4-FFF2-40B4-BE49-F238E27FC236}">
              <a16:creationId xmlns:a16="http://schemas.microsoft.com/office/drawing/2014/main" id="{00000000-0008-0000-0100-00003A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499" name="TextBox 1498">
          <a:extLst>
            <a:ext uri="{FF2B5EF4-FFF2-40B4-BE49-F238E27FC236}">
              <a16:creationId xmlns:a16="http://schemas.microsoft.com/office/drawing/2014/main" id="{00000000-0008-0000-0100-00003B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0" name="TextBox 1499">
          <a:extLst>
            <a:ext uri="{FF2B5EF4-FFF2-40B4-BE49-F238E27FC236}">
              <a16:creationId xmlns:a16="http://schemas.microsoft.com/office/drawing/2014/main" id="{00000000-0008-0000-0100-00003C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1" name="TextBox 1500">
          <a:extLst>
            <a:ext uri="{FF2B5EF4-FFF2-40B4-BE49-F238E27FC236}">
              <a16:creationId xmlns:a16="http://schemas.microsoft.com/office/drawing/2014/main" id="{00000000-0008-0000-0100-00003D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2" name="TextBox 1501">
          <a:extLst>
            <a:ext uri="{FF2B5EF4-FFF2-40B4-BE49-F238E27FC236}">
              <a16:creationId xmlns:a16="http://schemas.microsoft.com/office/drawing/2014/main" id="{00000000-0008-0000-0100-00003E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3" name="TextBox 1502">
          <a:extLst>
            <a:ext uri="{FF2B5EF4-FFF2-40B4-BE49-F238E27FC236}">
              <a16:creationId xmlns:a16="http://schemas.microsoft.com/office/drawing/2014/main" id="{00000000-0008-0000-0100-00003F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4" name="TextBox 1503">
          <a:extLst>
            <a:ext uri="{FF2B5EF4-FFF2-40B4-BE49-F238E27FC236}">
              <a16:creationId xmlns:a16="http://schemas.microsoft.com/office/drawing/2014/main" id="{00000000-0008-0000-0100-000040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05" name="TextBox 1504">
          <a:extLst>
            <a:ext uri="{FF2B5EF4-FFF2-40B4-BE49-F238E27FC236}">
              <a16:creationId xmlns:a16="http://schemas.microsoft.com/office/drawing/2014/main" id="{00000000-0008-0000-0100-000041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06" name="TextBox 1505">
          <a:extLst>
            <a:ext uri="{FF2B5EF4-FFF2-40B4-BE49-F238E27FC236}">
              <a16:creationId xmlns:a16="http://schemas.microsoft.com/office/drawing/2014/main" id="{00000000-0008-0000-0100-000042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07" name="TextBox 1506">
          <a:extLst>
            <a:ext uri="{FF2B5EF4-FFF2-40B4-BE49-F238E27FC236}">
              <a16:creationId xmlns:a16="http://schemas.microsoft.com/office/drawing/2014/main" id="{00000000-0008-0000-0100-000043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08" name="TextBox 1507">
          <a:extLst>
            <a:ext uri="{FF2B5EF4-FFF2-40B4-BE49-F238E27FC236}">
              <a16:creationId xmlns:a16="http://schemas.microsoft.com/office/drawing/2014/main" id="{00000000-0008-0000-0100-000044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09" name="TextBox 1508">
          <a:extLst>
            <a:ext uri="{FF2B5EF4-FFF2-40B4-BE49-F238E27FC236}">
              <a16:creationId xmlns:a16="http://schemas.microsoft.com/office/drawing/2014/main" id="{00000000-0008-0000-0100-000045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0" name="TextBox 1509">
          <a:extLst>
            <a:ext uri="{FF2B5EF4-FFF2-40B4-BE49-F238E27FC236}">
              <a16:creationId xmlns:a16="http://schemas.microsoft.com/office/drawing/2014/main" id="{00000000-0008-0000-0100-000046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1" name="TextBox 1510">
          <a:extLst>
            <a:ext uri="{FF2B5EF4-FFF2-40B4-BE49-F238E27FC236}">
              <a16:creationId xmlns:a16="http://schemas.microsoft.com/office/drawing/2014/main" id="{00000000-0008-0000-0100-000047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2" name="TextBox 1511">
          <a:extLst>
            <a:ext uri="{FF2B5EF4-FFF2-40B4-BE49-F238E27FC236}">
              <a16:creationId xmlns:a16="http://schemas.microsoft.com/office/drawing/2014/main" id="{00000000-0008-0000-0100-000048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3" name="TextBox 1512">
          <a:extLst>
            <a:ext uri="{FF2B5EF4-FFF2-40B4-BE49-F238E27FC236}">
              <a16:creationId xmlns:a16="http://schemas.microsoft.com/office/drawing/2014/main" id="{00000000-0008-0000-0100-000049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4" name="TextBox 1513">
          <a:extLst>
            <a:ext uri="{FF2B5EF4-FFF2-40B4-BE49-F238E27FC236}">
              <a16:creationId xmlns:a16="http://schemas.microsoft.com/office/drawing/2014/main" id="{00000000-0008-0000-0100-00004A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5" name="TextBox 1514">
          <a:extLst>
            <a:ext uri="{FF2B5EF4-FFF2-40B4-BE49-F238E27FC236}">
              <a16:creationId xmlns:a16="http://schemas.microsoft.com/office/drawing/2014/main" id="{00000000-0008-0000-0100-00004B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6" name="TextBox 1515">
          <a:extLst>
            <a:ext uri="{FF2B5EF4-FFF2-40B4-BE49-F238E27FC236}">
              <a16:creationId xmlns:a16="http://schemas.microsoft.com/office/drawing/2014/main" id="{00000000-0008-0000-0100-00004C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7" name="TextBox 1516">
          <a:extLst>
            <a:ext uri="{FF2B5EF4-FFF2-40B4-BE49-F238E27FC236}">
              <a16:creationId xmlns:a16="http://schemas.microsoft.com/office/drawing/2014/main" id="{00000000-0008-0000-0100-00004D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8" name="TextBox 1517">
          <a:extLst>
            <a:ext uri="{FF2B5EF4-FFF2-40B4-BE49-F238E27FC236}">
              <a16:creationId xmlns:a16="http://schemas.microsoft.com/office/drawing/2014/main" id="{00000000-0008-0000-0100-00004E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19" name="TextBox 1518">
          <a:extLst>
            <a:ext uri="{FF2B5EF4-FFF2-40B4-BE49-F238E27FC236}">
              <a16:creationId xmlns:a16="http://schemas.microsoft.com/office/drawing/2014/main" id="{00000000-0008-0000-0100-00004F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20" name="TextBox 1519">
          <a:extLst>
            <a:ext uri="{FF2B5EF4-FFF2-40B4-BE49-F238E27FC236}">
              <a16:creationId xmlns:a16="http://schemas.microsoft.com/office/drawing/2014/main" id="{00000000-0008-0000-0100-000050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21" name="TextBox 1520">
          <a:extLst>
            <a:ext uri="{FF2B5EF4-FFF2-40B4-BE49-F238E27FC236}">
              <a16:creationId xmlns:a16="http://schemas.microsoft.com/office/drawing/2014/main" id="{00000000-0008-0000-0100-000051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2" name="TextBox 1521">
          <a:extLst>
            <a:ext uri="{FF2B5EF4-FFF2-40B4-BE49-F238E27FC236}">
              <a16:creationId xmlns:a16="http://schemas.microsoft.com/office/drawing/2014/main" id="{00000000-0008-0000-0100-000052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3" name="TextBox 1522">
          <a:extLst>
            <a:ext uri="{FF2B5EF4-FFF2-40B4-BE49-F238E27FC236}">
              <a16:creationId xmlns:a16="http://schemas.microsoft.com/office/drawing/2014/main" id="{00000000-0008-0000-0100-000053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4" name="TextBox 1523">
          <a:extLst>
            <a:ext uri="{FF2B5EF4-FFF2-40B4-BE49-F238E27FC236}">
              <a16:creationId xmlns:a16="http://schemas.microsoft.com/office/drawing/2014/main" id="{00000000-0008-0000-0100-000054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5" name="TextBox 1524">
          <a:extLst>
            <a:ext uri="{FF2B5EF4-FFF2-40B4-BE49-F238E27FC236}">
              <a16:creationId xmlns:a16="http://schemas.microsoft.com/office/drawing/2014/main" id="{00000000-0008-0000-0100-000055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6" name="TextBox 1525">
          <a:extLst>
            <a:ext uri="{FF2B5EF4-FFF2-40B4-BE49-F238E27FC236}">
              <a16:creationId xmlns:a16="http://schemas.microsoft.com/office/drawing/2014/main" id="{00000000-0008-0000-0100-000056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7" name="TextBox 1526">
          <a:extLst>
            <a:ext uri="{FF2B5EF4-FFF2-40B4-BE49-F238E27FC236}">
              <a16:creationId xmlns:a16="http://schemas.microsoft.com/office/drawing/2014/main" id="{00000000-0008-0000-0100-000057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8" name="TextBox 1527">
          <a:extLst>
            <a:ext uri="{FF2B5EF4-FFF2-40B4-BE49-F238E27FC236}">
              <a16:creationId xmlns:a16="http://schemas.microsoft.com/office/drawing/2014/main" id="{00000000-0008-0000-0100-000058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55</xdr:row>
      <xdr:rowOff>0</xdr:rowOff>
    </xdr:from>
    <xdr:ext cx="184731" cy="264560"/>
    <xdr:sp macro="" textlink="">
      <xdr:nvSpPr>
        <xdr:cNvPr id="1529" name="TextBox 1528">
          <a:extLst>
            <a:ext uri="{FF2B5EF4-FFF2-40B4-BE49-F238E27FC236}">
              <a16:creationId xmlns:a16="http://schemas.microsoft.com/office/drawing/2014/main" id="{00000000-0008-0000-0100-000059020000}"/>
            </a:ext>
          </a:extLst>
        </xdr:cNvPr>
        <xdr:cNvSpPr txBox="1"/>
      </xdr:nvSpPr>
      <xdr:spPr>
        <a:xfrm>
          <a:off x="10858915"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0" name="TextBox 1529">
          <a:extLst>
            <a:ext uri="{FF2B5EF4-FFF2-40B4-BE49-F238E27FC236}">
              <a16:creationId xmlns:a16="http://schemas.microsoft.com/office/drawing/2014/main" id="{00000000-0008-0000-0100-00005A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1" name="TextBox 1530">
          <a:extLst>
            <a:ext uri="{FF2B5EF4-FFF2-40B4-BE49-F238E27FC236}">
              <a16:creationId xmlns:a16="http://schemas.microsoft.com/office/drawing/2014/main" id="{00000000-0008-0000-0100-00005B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2" name="TextBox 1531">
          <a:extLst>
            <a:ext uri="{FF2B5EF4-FFF2-40B4-BE49-F238E27FC236}">
              <a16:creationId xmlns:a16="http://schemas.microsoft.com/office/drawing/2014/main" id="{00000000-0008-0000-0100-00005C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3" name="TextBox 1532">
          <a:extLst>
            <a:ext uri="{FF2B5EF4-FFF2-40B4-BE49-F238E27FC236}">
              <a16:creationId xmlns:a16="http://schemas.microsoft.com/office/drawing/2014/main" id="{00000000-0008-0000-0100-00005D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4" name="TextBox 1533">
          <a:extLst>
            <a:ext uri="{FF2B5EF4-FFF2-40B4-BE49-F238E27FC236}">
              <a16:creationId xmlns:a16="http://schemas.microsoft.com/office/drawing/2014/main" id="{00000000-0008-0000-0100-00005E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5" name="TextBox 1534">
          <a:extLst>
            <a:ext uri="{FF2B5EF4-FFF2-40B4-BE49-F238E27FC236}">
              <a16:creationId xmlns:a16="http://schemas.microsoft.com/office/drawing/2014/main" id="{00000000-0008-0000-0100-00005F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6" name="TextBox 1535">
          <a:extLst>
            <a:ext uri="{FF2B5EF4-FFF2-40B4-BE49-F238E27FC236}">
              <a16:creationId xmlns:a16="http://schemas.microsoft.com/office/drawing/2014/main" id="{00000000-0008-0000-0100-000060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7" name="TextBox 1536">
          <a:extLst>
            <a:ext uri="{FF2B5EF4-FFF2-40B4-BE49-F238E27FC236}">
              <a16:creationId xmlns:a16="http://schemas.microsoft.com/office/drawing/2014/main" id="{00000000-0008-0000-0100-000061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8" name="TextBox 1537">
          <a:extLst>
            <a:ext uri="{FF2B5EF4-FFF2-40B4-BE49-F238E27FC236}">
              <a16:creationId xmlns:a16="http://schemas.microsoft.com/office/drawing/2014/main" id="{00000000-0008-0000-0100-000062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39" name="TextBox 1538">
          <a:extLst>
            <a:ext uri="{FF2B5EF4-FFF2-40B4-BE49-F238E27FC236}">
              <a16:creationId xmlns:a16="http://schemas.microsoft.com/office/drawing/2014/main" id="{00000000-0008-0000-0100-000063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0" name="TextBox 1539">
          <a:extLst>
            <a:ext uri="{FF2B5EF4-FFF2-40B4-BE49-F238E27FC236}">
              <a16:creationId xmlns:a16="http://schemas.microsoft.com/office/drawing/2014/main" id="{00000000-0008-0000-0100-000064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1" name="TextBox 1540">
          <a:extLst>
            <a:ext uri="{FF2B5EF4-FFF2-40B4-BE49-F238E27FC236}">
              <a16:creationId xmlns:a16="http://schemas.microsoft.com/office/drawing/2014/main" id="{00000000-0008-0000-0100-000065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2" name="TextBox 1541">
          <a:extLst>
            <a:ext uri="{FF2B5EF4-FFF2-40B4-BE49-F238E27FC236}">
              <a16:creationId xmlns:a16="http://schemas.microsoft.com/office/drawing/2014/main" id="{00000000-0008-0000-0100-000066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3" name="TextBox 1542">
          <a:extLst>
            <a:ext uri="{FF2B5EF4-FFF2-40B4-BE49-F238E27FC236}">
              <a16:creationId xmlns:a16="http://schemas.microsoft.com/office/drawing/2014/main" id="{00000000-0008-0000-0100-000067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4" name="TextBox 1543">
          <a:extLst>
            <a:ext uri="{FF2B5EF4-FFF2-40B4-BE49-F238E27FC236}">
              <a16:creationId xmlns:a16="http://schemas.microsoft.com/office/drawing/2014/main" id="{00000000-0008-0000-0100-000068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55</xdr:row>
      <xdr:rowOff>0</xdr:rowOff>
    </xdr:from>
    <xdr:ext cx="184731" cy="264560"/>
    <xdr:sp macro="" textlink="">
      <xdr:nvSpPr>
        <xdr:cNvPr id="1545" name="TextBox 1544">
          <a:extLst>
            <a:ext uri="{FF2B5EF4-FFF2-40B4-BE49-F238E27FC236}">
              <a16:creationId xmlns:a16="http://schemas.microsoft.com/office/drawing/2014/main" id="{00000000-0008-0000-0100-000069020000}"/>
            </a:ext>
          </a:extLst>
        </xdr:cNvPr>
        <xdr:cNvSpPr txBox="1"/>
      </xdr:nvSpPr>
      <xdr:spPr>
        <a:xfrm>
          <a:off x="10858500" y="23393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46" name="TextBox 1545">
          <a:extLst>
            <a:ext uri="{FF2B5EF4-FFF2-40B4-BE49-F238E27FC236}">
              <a16:creationId xmlns:a16="http://schemas.microsoft.com/office/drawing/2014/main" id="{00000000-0008-0000-0100-00009A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47" name="TextBox 1546">
          <a:extLst>
            <a:ext uri="{FF2B5EF4-FFF2-40B4-BE49-F238E27FC236}">
              <a16:creationId xmlns:a16="http://schemas.microsoft.com/office/drawing/2014/main" id="{00000000-0008-0000-0100-00009B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48" name="TextBox 1547">
          <a:extLst>
            <a:ext uri="{FF2B5EF4-FFF2-40B4-BE49-F238E27FC236}">
              <a16:creationId xmlns:a16="http://schemas.microsoft.com/office/drawing/2014/main" id="{00000000-0008-0000-0100-00009C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49" name="TextBox 1548">
          <a:extLst>
            <a:ext uri="{FF2B5EF4-FFF2-40B4-BE49-F238E27FC236}">
              <a16:creationId xmlns:a16="http://schemas.microsoft.com/office/drawing/2014/main" id="{00000000-0008-0000-0100-00009D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0" name="TextBox 1549">
          <a:extLst>
            <a:ext uri="{FF2B5EF4-FFF2-40B4-BE49-F238E27FC236}">
              <a16:creationId xmlns:a16="http://schemas.microsoft.com/office/drawing/2014/main" id="{00000000-0008-0000-0100-00009E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1" name="TextBox 1550">
          <a:extLst>
            <a:ext uri="{FF2B5EF4-FFF2-40B4-BE49-F238E27FC236}">
              <a16:creationId xmlns:a16="http://schemas.microsoft.com/office/drawing/2014/main" id="{00000000-0008-0000-0100-00009F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2" name="TextBox 1551">
          <a:extLst>
            <a:ext uri="{FF2B5EF4-FFF2-40B4-BE49-F238E27FC236}">
              <a16:creationId xmlns:a16="http://schemas.microsoft.com/office/drawing/2014/main" id="{00000000-0008-0000-0100-0000A0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3" name="TextBox 1552">
          <a:extLst>
            <a:ext uri="{FF2B5EF4-FFF2-40B4-BE49-F238E27FC236}">
              <a16:creationId xmlns:a16="http://schemas.microsoft.com/office/drawing/2014/main" id="{00000000-0008-0000-0100-0000A1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54" name="TextBox 1553">
          <a:extLst>
            <a:ext uri="{FF2B5EF4-FFF2-40B4-BE49-F238E27FC236}">
              <a16:creationId xmlns:a16="http://schemas.microsoft.com/office/drawing/2014/main" id="{00000000-0008-0000-0100-0000A2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55" name="TextBox 1554">
          <a:extLst>
            <a:ext uri="{FF2B5EF4-FFF2-40B4-BE49-F238E27FC236}">
              <a16:creationId xmlns:a16="http://schemas.microsoft.com/office/drawing/2014/main" id="{00000000-0008-0000-0100-0000A3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56" name="TextBox 1555">
          <a:extLst>
            <a:ext uri="{FF2B5EF4-FFF2-40B4-BE49-F238E27FC236}">
              <a16:creationId xmlns:a16="http://schemas.microsoft.com/office/drawing/2014/main" id="{00000000-0008-0000-0100-0000A4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57" name="TextBox 1556">
          <a:extLst>
            <a:ext uri="{FF2B5EF4-FFF2-40B4-BE49-F238E27FC236}">
              <a16:creationId xmlns:a16="http://schemas.microsoft.com/office/drawing/2014/main" id="{00000000-0008-0000-0100-0000A5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8" name="TextBox 1557">
          <a:extLst>
            <a:ext uri="{FF2B5EF4-FFF2-40B4-BE49-F238E27FC236}">
              <a16:creationId xmlns:a16="http://schemas.microsoft.com/office/drawing/2014/main" id="{00000000-0008-0000-0100-0000A6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59" name="TextBox 1558">
          <a:extLst>
            <a:ext uri="{FF2B5EF4-FFF2-40B4-BE49-F238E27FC236}">
              <a16:creationId xmlns:a16="http://schemas.microsoft.com/office/drawing/2014/main" id="{00000000-0008-0000-0100-0000A7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0" name="TextBox 1559">
          <a:extLst>
            <a:ext uri="{FF2B5EF4-FFF2-40B4-BE49-F238E27FC236}">
              <a16:creationId xmlns:a16="http://schemas.microsoft.com/office/drawing/2014/main" id="{00000000-0008-0000-0100-0000A8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1" name="TextBox 1560">
          <a:extLst>
            <a:ext uri="{FF2B5EF4-FFF2-40B4-BE49-F238E27FC236}">
              <a16:creationId xmlns:a16="http://schemas.microsoft.com/office/drawing/2014/main" id="{00000000-0008-0000-0100-0000A9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2" name="TextBox 1561">
          <a:extLst>
            <a:ext uri="{FF2B5EF4-FFF2-40B4-BE49-F238E27FC236}">
              <a16:creationId xmlns:a16="http://schemas.microsoft.com/office/drawing/2014/main" id="{00000000-0008-0000-0100-0000AA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3" name="TextBox 1562">
          <a:extLst>
            <a:ext uri="{FF2B5EF4-FFF2-40B4-BE49-F238E27FC236}">
              <a16:creationId xmlns:a16="http://schemas.microsoft.com/office/drawing/2014/main" id="{00000000-0008-0000-0100-0000AB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4" name="TextBox 1563">
          <a:extLst>
            <a:ext uri="{FF2B5EF4-FFF2-40B4-BE49-F238E27FC236}">
              <a16:creationId xmlns:a16="http://schemas.microsoft.com/office/drawing/2014/main" id="{00000000-0008-0000-0100-0000AC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5" name="TextBox 1564">
          <a:extLst>
            <a:ext uri="{FF2B5EF4-FFF2-40B4-BE49-F238E27FC236}">
              <a16:creationId xmlns:a16="http://schemas.microsoft.com/office/drawing/2014/main" id="{00000000-0008-0000-0100-0000AD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6" name="TextBox 1565">
          <a:extLst>
            <a:ext uri="{FF2B5EF4-FFF2-40B4-BE49-F238E27FC236}">
              <a16:creationId xmlns:a16="http://schemas.microsoft.com/office/drawing/2014/main" id="{00000000-0008-0000-0100-0000AE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7" name="TextBox 1566">
          <a:extLst>
            <a:ext uri="{FF2B5EF4-FFF2-40B4-BE49-F238E27FC236}">
              <a16:creationId xmlns:a16="http://schemas.microsoft.com/office/drawing/2014/main" id="{00000000-0008-0000-0100-0000AF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8" name="TextBox 1567">
          <a:extLst>
            <a:ext uri="{FF2B5EF4-FFF2-40B4-BE49-F238E27FC236}">
              <a16:creationId xmlns:a16="http://schemas.microsoft.com/office/drawing/2014/main" id="{00000000-0008-0000-0100-0000B0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569" name="TextBox 1568">
          <a:extLst>
            <a:ext uri="{FF2B5EF4-FFF2-40B4-BE49-F238E27FC236}">
              <a16:creationId xmlns:a16="http://schemas.microsoft.com/office/drawing/2014/main" id="{00000000-0008-0000-0100-0000B1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0" name="TextBox 1569">
          <a:extLst>
            <a:ext uri="{FF2B5EF4-FFF2-40B4-BE49-F238E27FC236}">
              <a16:creationId xmlns:a16="http://schemas.microsoft.com/office/drawing/2014/main" id="{00000000-0008-0000-0100-0000B6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1" name="TextBox 1570">
          <a:extLst>
            <a:ext uri="{FF2B5EF4-FFF2-40B4-BE49-F238E27FC236}">
              <a16:creationId xmlns:a16="http://schemas.microsoft.com/office/drawing/2014/main" id="{00000000-0008-0000-0100-0000B7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2" name="TextBox 1571">
          <a:extLst>
            <a:ext uri="{FF2B5EF4-FFF2-40B4-BE49-F238E27FC236}">
              <a16:creationId xmlns:a16="http://schemas.microsoft.com/office/drawing/2014/main" id="{00000000-0008-0000-0100-0000B8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3" name="TextBox 1572">
          <a:extLst>
            <a:ext uri="{FF2B5EF4-FFF2-40B4-BE49-F238E27FC236}">
              <a16:creationId xmlns:a16="http://schemas.microsoft.com/office/drawing/2014/main" id="{00000000-0008-0000-0100-0000B9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4" name="TextBox 1573">
          <a:extLst>
            <a:ext uri="{FF2B5EF4-FFF2-40B4-BE49-F238E27FC236}">
              <a16:creationId xmlns:a16="http://schemas.microsoft.com/office/drawing/2014/main" id="{00000000-0008-0000-0100-0000BA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5" name="TextBox 1574">
          <a:extLst>
            <a:ext uri="{FF2B5EF4-FFF2-40B4-BE49-F238E27FC236}">
              <a16:creationId xmlns:a16="http://schemas.microsoft.com/office/drawing/2014/main" id="{00000000-0008-0000-0100-0000BB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6" name="TextBox 1575">
          <a:extLst>
            <a:ext uri="{FF2B5EF4-FFF2-40B4-BE49-F238E27FC236}">
              <a16:creationId xmlns:a16="http://schemas.microsoft.com/office/drawing/2014/main" id="{00000000-0008-0000-0100-0000BC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7" name="TextBox 1576">
          <a:extLst>
            <a:ext uri="{FF2B5EF4-FFF2-40B4-BE49-F238E27FC236}">
              <a16:creationId xmlns:a16="http://schemas.microsoft.com/office/drawing/2014/main" id="{00000000-0008-0000-0100-0000BD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8" name="TextBox 1577">
          <a:extLst>
            <a:ext uri="{FF2B5EF4-FFF2-40B4-BE49-F238E27FC236}">
              <a16:creationId xmlns:a16="http://schemas.microsoft.com/office/drawing/2014/main" id="{00000000-0008-0000-0100-0000BE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79" name="TextBox 1578">
          <a:extLst>
            <a:ext uri="{FF2B5EF4-FFF2-40B4-BE49-F238E27FC236}">
              <a16:creationId xmlns:a16="http://schemas.microsoft.com/office/drawing/2014/main" id="{00000000-0008-0000-0100-0000BF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0" name="TextBox 1579">
          <a:extLst>
            <a:ext uri="{FF2B5EF4-FFF2-40B4-BE49-F238E27FC236}">
              <a16:creationId xmlns:a16="http://schemas.microsoft.com/office/drawing/2014/main" id="{00000000-0008-0000-0100-0000C0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1" name="TextBox 1580">
          <a:extLst>
            <a:ext uri="{FF2B5EF4-FFF2-40B4-BE49-F238E27FC236}">
              <a16:creationId xmlns:a16="http://schemas.microsoft.com/office/drawing/2014/main" id="{00000000-0008-0000-0100-0000C1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2" name="TextBox 1581">
          <a:extLst>
            <a:ext uri="{FF2B5EF4-FFF2-40B4-BE49-F238E27FC236}">
              <a16:creationId xmlns:a16="http://schemas.microsoft.com/office/drawing/2014/main" id="{00000000-0008-0000-0100-0000C2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3" name="TextBox 1582">
          <a:extLst>
            <a:ext uri="{FF2B5EF4-FFF2-40B4-BE49-F238E27FC236}">
              <a16:creationId xmlns:a16="http://schemas.microsoft.com/office/drawing/2014/main" id="{00000000-0008-0000-0100-0000C3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4" name="TextBox 1583">
          <a:extLst>
            <a:ext uri="{FF2B5EF4-FFF2-40B4-BE49-F238E27FC236}">
              <a16:creationId xmlns:a16="http://schemas.microsoft.com/office/drawing/2014/main" id="{00000000-0008-0000-0100-0000C4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85" name="TextBox 1584">
          <a:extLst>
            <a:ext uri="{FF2B5EF4-FFF2-40B4-BE49-F238E27FC236}">
              <a16:creationId xmlns:a16="http://schemas.microsoft.com/office/drawing/2014/main" id="{00000000-0008-0000-0100-0000C5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86" name="TextBox 1585">
          <a:extLst>
            <a:ext uri="{FF2B5EF4-FFF2-40B4-BE49-F238E27FC236}">
              <a16:creationId xmlns:a16="http://schemas.microsoft.com/office/drawing/2014/main" id="{00000000-0008-0000-0100-0000C6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87" name="TextBox 1586">
          <a:extLst>
            <a:ext uri="{FF2B5EF4-FFF2-40B4-BE49-F238E27FC236}">
              <a16:creationId xmlns:a16="http://schemas.microsoft.com/office/drawing/2014/main" id="{00000000-0008-0000-0100-0000C7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88" name="TextBox 1587">
          <a:extLst>
            <a:ext uri="{FF2B5EF4-FFF2-40B4-BE49-F238E27FC236}">
              <a16:creationId xmlns:a16="http://schemas.microsoft.com/office/drawing/2014/main" id="{00000000-0008-0000-0100-0000C8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89" name="TextBox 1588">
          <a:extLst>
            <a:ext uri="{FF2B5EF4-FFF2-40B4-BE49-F238E27FC236}">
              <a16:creationId xmlns:a16="http://schemas.microsoft.com/office/drawing/2014/main" id="{00000000-0008-0000-0100-0000C9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90" name="TextBox 1589">
          <a:extLst>
            <a:ext uri="{FF2B5EF4-FFF2-40B4-BE49-F238E27FC236}">
              <a16:creationId xmlns:a16="http://schemas.microsoft.com/office/drawing/2014/main" id="{00000000-0008-0000-0100-0000CA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91" name="TextBox 1590">
          <a:extLst>
            <a:ext uri="{FF2B5EF4-FFF2-40B4-BE49-F238E27FC236}">
              <a16:creationId xmlns:a16="http://schemas.microsoft.com/office/drawing/2014/main" id="{00000000-0008-0000-0100-0000CB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92" name="TextBox 1591">
          <a:extLst>
            <a:ext uri="{FF2B5EF4-FFF2-40B4-BE49-F238E27FC236}">
              <a16:creationId xmlns:a16="http://schemas.microsoft.com/office/drawing/2014/main" id="{00000000-0008-0000-0100-0000CC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593" name="TextBox 1592">
          <a:extLst>
            <a:ext uri="{FF2B5EF4-FFF2-40B4-BE49-F238E27FC236}">
              <a16:creationId xmlns:a16="http://schemas.microsoft.com/office/drawing/2014/main" id="{00000000-0008-0000-0100-0000CD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4" name="TextBox 1593">
          <a:extLst>
            <a:ext uri="{FF2B5EF4-FFF2-40B4-BE49-F238E27FC236}">
              <a16:creationId xmlns:a16="http://schemas.microsoft.com/office/drawing/2014/main" id="{00000000-0008-0000-0100-0000D2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5" name="TextBox 1594">
          <a:extLst>
            <a:ext uri="{FF2B5EF4-FFF2-40B4-BE49-F238E27FC236}">
              <a16:creationId xmlns:a16="http://schemas.microsoft.com/office/drawing/2014/main" id="{00000000-0008-0000-0100-0000D3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6" name="TextBox 1595">
          <a:extLst>
            <a:ext uri="{FF2B5EF4-FFF2-40B4-BE49-F238E27FC236}">
              <a16:creationId xmlns:a16="http://schemas.microsoft.com/office/drawing/2014/main" id="{00000000-0008-0000-0100-0000D4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7" name="TextBox 1596">
          <a:extLst>
            <a:ext uri="{FF2B5EF4-FFF2-40B4-BE49-F238E27FC236}">
              <a16:creationId xmlns:a16="http://schemas.microsoft.com/office/drawing/2014/main" id="{00000000-0008-0000-0100-0000D5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8" name="TextBox 1597">
          <a:extLst>
            <a:ext uri="{FF2B5EF4-FFF2-40B4-BE49-F238E27FC236}">
              <a16:creationId xmlns:a16="http://schemas.microsoft.com/office/drawing/2014/main" id="{00000000-0008-0000-0100-0000D6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599" name="TextBox 1598">
          <a:extLst>
            <a:ext uri="{FF2B5EF4-FFF2-40B4-BE49-F238E27FC236}">
              <a16:creationId xmlns:a16="http://schemas.microsoft.com/office/drawing/2014/main" id="{00000000-0008-0000-0100-0000D7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0" name="TextBox 1599">
          <a:extLst>
            <a:ext uri="{FF2B5EF4-FFF2-40B4-BE49-F238E27FC236}">
              <a16:creationId xmlns:a16="http://schemas.microsoft.com/office/drawing/2014/main" id="{00000000-0008-0000-0100-0000D8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1" name="TextBox 1600">
          <a:extLst>
            <a:ext uri="{FF2B5EF4-FFF2-40B4-BE49-F238E27FC236}">
              <a16:creationId xmlns:a16="http://schemas.microsoft.com/office/drawing/2014/main" id="{00000000-0008-0000-0100-0000D9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2" name="TextBox 1601">
          <a:extLst>
            <a:ext uri="{FF2B5EF4-FFF2-40B4-BE49-F238E27FC236}">
              <a16:creationId xmlns:a16="http://schemas.microsoft.com/office/drawing/2014/main" id="{00000000-0008-0000-0100-0000DA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3" name="TextBox 1602">
          <a:extLst>
            <a:ext uri="{FF2B5EF4-FFF2-40B4-BE49-F238E27FC236}">
              <a16:creationId xmlns:a16="http://schemas.microsoft.com/office/drawing/2014/main" id="{00000000-0008-0000-0100-0000DB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4" name="TextBox 1603">
          <a:extLst>
            <a:ext uri="{FF2B5EF4-FFF2-40B4-BE49-F238E27FC236}">
              <a16:creationId xmlns:a16="http://schemas.microsoft.com/office/drawing/2014/main" id="{00000000-0008-0000-0100-0000DC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5" name="TextBox 1604">
          <a:extLst>
            <a:ext uri="{FF2B5EF4-FFF2-40B4-BE49-F238E27FC236}">
              <a16:creationId xmlns:a16="http://schemas.microsoft.com/office/drawing/2014/main" id="{00000000-0008-0000-0100-0000DD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6" name="TextBox 1605">
          <a:extLst>
            <a:ext uri="{FF2B5EF4-FFF2-40B4-BE49-F238E27FC236}">
              <a16:creationId xmlns:a16="http://schemas.microsoft.com/office/drawing/2014/main" id="{00000000-0008-0000-0100-0000DE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7" name="TextBox 1606">
          <a:extLst>
            <a:ext uri="{FF2B5EF4-FFF2-40B4-BE49-F238E27FC236}">
              <a16:creationId xmlns:a16="http://schemas.microsoft.com/office/drawing/2014/main" id="{00000000-0008-0000-0100-0000DF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8" name="TextBox 1607">
          <a:extLst>
            <a:ext uri="{FF2B5EF4-FFF2-40B4-BE49-F238E27FC236}">
              <a16:creationId xmlns:a16="http://schemas.microsoft.com/office/drawing/2014/main" id="{00000000-0008-0000-0100-0000E0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09" name="TextBox 1608">
          <a:extLst>
            <a:ext uri="{FF2B5EF4-FFF2-40B4-BE49-F238E27FC236}">
              <a16:creationId xmlns:a16="http://schemas.microsoft.com/office/drawing/2014/main" id="{00000000-0008-0000-0100-0000E100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10" name="TextBox 1609">
          <a:extLst>
            <a:ext uri="{FF2B5EF4-FFF2-40B4-BE49-F238E27FC236}">
              <a16:creationId xmlns:a16="http://schemas.microsoft.com/office/drawing/2014/main" id="{00000000-0008-0000-0100-0000E6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11" name="TextBox 1610">
          <a:extLst>
            <a:ext uri="{FF2B5EF4-FFF2-40B4-BE49-F238E27FC236}">
              <a16:creationId xmlns:a16="http://schemas.microsoft.com/office/drawing/2014/main" id="{00000000-0008-0000-0100-0000E7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12" name="TextBox 1611">
          <a:extLst>
            <a:ext uri="{FF2B5EF4-FFF2-40B4-BE49-F238E27FC236}">
              <a16:creationId xmlns:a16="http://schemas.microsoft.com/office/drawing/2014/main" id="{00000000-0008-0000-0100-0000E8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13" name="TextBox 1612">
          <a:extLst>
            <a:ext uri="{FF2B5EF4-FFF2-40B4-BE49-F238E27FC236}">
              <a16:creationId xmlns:a16="http://schemas.microsoft.com/office/drawing/2014/main" id="{00000000-0008-0000-0100-0000E900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4" name="TextBox 1613">
          <a:extLst>
            <a:ext uri="{FF2B5EF4-FFF2-40B4-BE49-F238E27FC236}">
              <a16:creationId xmlns:a16="http://schemas.microsoft.com/office/drawing/2014/main" id="{00000000-0008-0000-0100-000012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5" name="TextBox 1614">
          <a:extLst>
            <a:ext uri="{FF2B5EF4-FFF2-40B4-BE49-F238E27FC236}">
              <a16:creationId xmlns:a16="http://schemas.microsoft.com/office/drawing/2014/main" id="{00000000-0008-0000-0100-000013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6" name="TextBox 1615">
          <a:extLst>
            <a:ext uri="{FF2B5EF4-FFF2-40B4-BE49-F238E27FC236}">
              <a16:creationId xmlns:a16="http://schemas.microsoft.com/office/drawing/2014/main" id="{00000000-0008-0000-0100-000014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7" name="TextBox 1616">
          <a:extLst>
            <a:ext uri="{FF2B5EF4-FFF2-40B4-BE49-F238E27FC236}">
              <a16:creationId xmlns:a16="http://schemas.microsoft.com/office/drawing/2014/main" id="{00000000-0008-0000-0100-000015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8" name="TextBox 1617">
          <a:extLst>
            <a:ext uri="{FF2B5EF4-FFF2-40B4-BE49-F238E27FC236}">
              <a16:creationId xmlns:a16="http://schemas.microsoft.com/office/drawing/2014/main" id="{00000000-0008-0000-0100-000016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19" name="TextBox 1618">
          <a:extLst>
            <a:ext uri="{FF2B5EF4-FFF2-40B4-BE49-F238E27FC236}">
              <a16:creationId xmlns:a16="http://schemas.microsoft.com/office/drawing/2014/main" id="{00000000-0008-0000-0100-000017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20" name="TextBox 1619">
          <a:extLst>
            <a:ext uri="{FF2B5EF4-FFF2-40B4-BE49-F238E27FC236}">
              <a16:creationId xmlns:a16="http://schemas.microsoft.com/office/drawing/2014/main" id="{00000000-0008-0000-0100-000018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56</xdr:row>
      <xdr:rowOff>0</xdr:rowOff>
    </xdr:from>
    <xdr:ext cx="184731" cy="264560"/>
    <xdr:sp macro="" textlink="">
      <xdr:nvSpPr>
        <xdr:cNvPr id="1621" name="TextBox 1620">
          <a:extLst>
            <a:ext uri="{FF2B5EF4-FFF2-40B4-BE49-F238E27FC236}">
              <a16:creationId xmlns:a16="http://schemas.microsoft.com/office/drawing/2014/main" id="{00000000-0008-0000-0100-00001901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2" name="TextBox 1621">
          <a:extLst>
            <a:ext uri="{FF2B5EF4-FFF2-40B4-BE49-F238E27FC236}">
              <a16:creationId xmlns:a16="http://schemas.microsoft.com/office/drawing/2014/main" id="{00000000-0008-0000-0100-00000A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3" name="TextBox 1622">
          <a:extLst>
            <a:ext uri="{FF2B5EF4-FFF2-40B4-BE49-F238E27FC236}">
              <a16:creationId xmlns:a16="http://schemas.microsoft.com/office/drawing/2014/main" id="{00000000-0008-0000-0100-00000B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4" name="TextBox 1623">
          <a:extLst>
            <a:ext uri="{FF2B5EF4-FFF2-40B4-BE49-F238E27FC236}">
              <a16:creationId xmlns:a16="http://schemas.microsoft.com/office/drawing/2014/main" id="{00000000-0008-0000-0100-00000C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5" name="TextBox 1624">
          <a:extLst>
            <a:ext uri="{FF2B5EF4-FFF2-40B4-BE49-F238E27FC236}">
              <a16:creationId xmlns:a16="http://schemas.microsoft.com/office/drawing/2014/main" id="{00000000-0008-0000-0100-00000D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6" name="TextBox 1625">
          <a:extLst>
            <a:ext uri="{FF2B5EF4-FFF2-40B4-BE49-F238E27FC236}">
              <a16:creationId xmlns:a16="http://schemas.microsoft.com/office/drawing/2014/main" id="{00000000-0008-0000-0100-00000E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7" name="TextBox 1626">
          <a:extLst>
            <a:ext uri="{FF2B5EF4-FFF2-40B4-BE49-F238E27FC236}">
              <a16:creationId xmlns:a16="http://schemas.microsoft.com/office/drawing/2014/main" id="{00000000-0008-0000-0100-00000F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8" name="TextBox 1627">
          <a:extLst>
            <a:ext uri="{FF2B5EF4-FFF2-40B4-BE49-F238E27FC236}">
              <a16:creationId xmlns:a16="http://schemas.microsoft.com/office/drawing/2014/main" id="{00000000-0008-0000-0100-000010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29" name="TextBox 1628">
          <a:extLst>
            <a:ext uri="{FF2B5EF4-FFF2-40B4-BE49-F238E27FC236}">
              <a16:creationId xmlns:a16="http://schemas.microsoft.com/office/drawing/2014/main" id="{00000000-0008-0000-0100-000011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0" name="TextBox 1629">
          <a:extLst>
            <a:ext uri="{FF2B5EF4-FFF2-40B4-BE49-F238E27FC236}">
              <a16:creationId xmlns:a16="http://schemas.microsoft.com/office/drawing/2014/main" id="{00000000-0008-0000-0100-000012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1" name="TextBox 1630">
          <a:extLst>
            <a:ext uri="{FF2B5EF4-FFF2-40B4-BE49-F238E27FC236}">
              <a16:creationId xmlns:a16="http://schemas.microsoft.com/office/drawing/2014/main" id="{00000000-0008-0000-0100-000013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2" name="TextBox 1631">
          <a:extLst>
            <a:ext uri="{FF2B5EF4-FFF2-40B4-BE49-F238E27FC236}">
              <a16:creationId xmlns:a16="http://schemas.microsoft.com/office/drawing/2014/main" id="{00000000-0008-0000-0100-000014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3" name="TextBox 1632">
          <a:extLst>
            <a:ext uri="{FF2B5EF4-FFF2-40B4-BE49-F238E27FC236}">
              <a16:creationId xmlns:a16="http://schemas.microsoft.com/office/drawing/2014/main" id="{00000000-0008-0000-0100-000015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4" name="TextBox 1633">
          <a:extLst>
            <a:ext uri="{FF2B5EF4-FFF2-40B4-BE49-F238E27FC236}">
              <a16:creationId xmlns:a16="http://schemas.microsoft.com/office/drawing/2014/main" id="{00000000-0008-0000-0100-000016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5" name="TextBox 1634">
          <a:extLst>
            <a:ext uri="{FF2B5EF4-FFF2-40B4-BE49-F238E27FC236}">
              <a16:creationId xmlns:a16="http://schemas.microsoft.com/office/drawing/2014/main" id="{00000000-0008-0000-0100-000017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6" name="TextBox 1635">
          <a:extLst>
            <a:ext uri="{FF2B5EF4-FFF2-40B4-BE49-F238E27FC236}">
              <a16:creationId xmlns:a16="http://schemas.microsoft.com/office/drawing/2014/main" id="{00000000-0008-0000-0100-000018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7" name="TextBox 1636">
          <a:extLst>
            <a:ext uri="{FF2B5EF4-FFF2-40B4-BE49-F238E27FC236}">
              <a16:creationId xmlns:a16="http://schemas.microsoft.com/office/drawing/2014/main" id="{00000000-0008-0000-0100-000019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8" name="TextBox 1637">
          <a:extLst>
            <a:ext uri="{FF2B5EF4-FFF2-40B4-BE49-F238E27FC236}">
              <a16:creationId xmlns:a16="http://schemas.microsoft.com/office/drawing/2014/main" id="{00000000-0008-0000-0100-00001A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39" name="TextBox 1638">
          <a:extLst>
            <a:ext uri="{FF2B5EF4-FFF2-40B4-BE49-F238E27FC236}">
              <a16:creationId xmlns:a16="http://schemas.microsoft.com/office/drawing/2014/main" id="{00000000-0008-0000-0100-00001B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0" name="TextBox 1639">
          <a:extLst>
            <a:ext uri="{FF2B5EF4-FFF2-40B4-BE49-F238E27FC236}">
              <a16:creationId xmlns:a16="http://schemas.microsoft.com/office/drawing/2014/main" id="{00000000-0008-0000-0100-00001C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1" name="TextBox 1640">
          <a:extLst>
            <a:ext uri="{FF2B5EF4-FFF2-40B4-BE49-F238E27FC236}">
              <a16:creationId xmlns:a16="http://schemas.microsoft.com/office/drawing/2014/main" id="{00000000-0008-0000-0100-00001D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2" name="TextBox 1641">
          <a:extLst>
            <a:ext uri="{FF2B5EF4-FFF2-40B4-BE49-F238E27FC236}">
              <a16:creationId xmlns:a16="http://schemas.microsoft.com/office/drawing/2014/main" id="{00000000-0008-0000-0100-00001E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3" name="TextBox 1642">
          <a:extLst>
            <a:ext uri="{FF2B5EF4-FFF2-40B4-BE49-F238E27FC236}">
              <a16:creationId xmlns:a16="http://schemas.microsoft.com/office/drawing/2014/main" id="{00000000-0008-0000-0100-00001F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4" name="TextBox 1643">
          <a:extLst>
            <a:ext uri="{FF2B5EF4-FFF2-40B4-BE49-F238E27FC236}">
              <a16:creationId xmlns:a16="http://schemas.microsoft.com/office/drawing/2014/main" id="{00000000-0008-0000-0100-000020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45" name="TextBox 1644">
          <a:extLst>
            <a:ext uri="{FF2B5EF4-FFF2-40B4-BE49-F238E27FC236}">
              <a16:creationId xmlns:a16="http://schemas.microsoft.com/office/drawing/2014/main" id="{00000000-0008-0000-0100-000021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46" name="TextBox 1645">
          <a:extLst>
            <a:ext uri="{FF2B5EF4-FFF2-40B4-BE49-F238E27FC236}">
              <a16:creationId xmlns:a16="http://schemas.microsoft.com/office/drawing/2014/main" id="{00000000-0008-0000-0100-00003A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47" name="TextBox 1646">
          <a:extLst>
            <a:ext uri="{FF2B5EF4-FFF2-40B4-BE49-F238E27FC236}">
              <a16:creationId xmlns:a16="http://schemas.microsoft.com/office/drawing/2014/main" id="{00000000-0008-0000-0100-00003B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48" name="TextBox 1647">
          <a:extLst>
            <a:ext uri="{FF2B5EF4-FFF2-40B4-BE49-F238E27FC236}">
              <a16:creationId xmlns:a16="http://schemas.microsoft.com/office/drawing/2014/main" id="{00000000-0008-0000-0100-00003C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49" name="TextBox 1648">
          <a:extLst>
            <a:ext uri="{FF2B5EF4-FFF2-40B4-BE49-F238E27FC236}">
              <a16:creationId xmlns:a16="http://schemas.microsoft.com/office/drawing/2014/main" id="{00000000-0008-0000-0100-00003D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50" name="TextBox 1649">
          <a:extLst>
            <a:ext uri="{FF2B5EF4-FFF2-40B4-BE49-F238E27FC236}">
              <a16:creationId xmlns:a16="http://schemas.microsoft.com/office/drawing/2014/main" id="{00000000-0008-0000-0100-00003E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51" name="TextBox 1650">
          <a:extLst>
            <a:ext uri="{FF2B5EF4-FFF2-40B4-BE49-F238E27FC236}">
              <a16:creationId xmlns:a16="http://schemas.microsoft.com/office/drawing/2014/main" id="{00000000-0008-0000-0100-00003F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52" name="TextBox 1651">
          <a:extLst>
            <a:ext uri="{FF2B5EF4-FFF2-40B4-BE49-F238E27FC236}">
              <a16:creationId xmlns:a16="http://schemas.microsoft.com/office/drawing/2014/main" id="{00000000-0008-0000-0100-000040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53" name="TextBox 1652">
          <a:extLst>
            <a:ext uri="{FF2B5EF4-FFF2-40B4-BE49-F238E27FC236}">
              <a16:creationId xmlns:a16="http://schemas.microsoft.com/office/drawing/2014/main" id="{00000000-0008-0000-0100-000041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4" name="TextBox 1653">
          <a:extLst>
            <a:ext uri="{FF2B5EF4-FFF2-40B4-BE49-F238E27FC236}">
              <a16:creationId xmlns:a16="http://schemas.microsoft.com/office/drawing/2014/main" id="{00000000-0008-0000-0100-000042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5" name="TextBox 1654">
          <a:extLst>
            <a:ext uri="{FF2B5EF4-FFF2-40B4-BE49-F238E27FC236}">
              <a16:creationId xmlns:a16="http://schemas.microsoft.com/office/drawing/2014/main" id="{00000000-0008-0000-0100-000043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6" name="TextBox 1655">
          <a:extLst>
            <a:ext uri="{FF2B5EF4-FFF2-40B4-BE49-F238E27FC236}">
              <a16:creationId xmlns:a16="http://schemas.microsoft.com/office/drawing/2014/main" id="{00000000-0008-0000-0100-000044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7" name="TextBox 1656">
          <a:extLst>
            <a:ext uri="{FF2B5EF4-FFF2-40B4-BE49-F238E27FC236}">
              <a16:creationId xmlns:a16="http://schemas.microsoft.com/office/drawing/2014/main" id="{00000000-0008-0000-0100-000045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8" name="TextBox 1657">
          <a:extLst>
            <a:ext uri="{FF2B5EF4-FFF2-40B4-BE49-F238E27FC236}">
              <a16:creationId xmlns:a16="http://schemas.microsoft.com/office/drawing/2014/main" id="{00000000-0008-0000-0100-000046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59" name="TextBox 1658">
          <a:extLst>
            <a:ext uri="{FF2B5EF4-FFF2-40B4-BE49-F238E27FC236}">
              <a16:creationId xmlns:a16="http://schemas.microsoft.com/office/drawing/2014/main" id="{00000000-0008-0000-0100-000047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0" name="TextBox 1659">
          <a:extLst>
            <a:ext uri="{FF2B5EF4-FFF2-40B4-BE49-F238E27FC236}">
              <a16:creationId xmlns:a16="http://schemas.microsoft.com/office/drawing/2014/main" id="{00000000-0008-0000-0100-000048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1" name="TextBox 1660">
          <a:extLst>
            <a:ext uri="{FF2B5EF4-FFF2-40B4-BE49-F238E27FC236}">
              <a16:creationId xmlns:a16="http://schemas.microsoft.com/office/drawing/2014/main" id="{00000000-0008-0000-0100-000049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2" name="TextBox 1661">
          <a:extLst>
            <a:ext uri="{FF2B5EF4-FFF2-40B4-BE49-F238E27FC236}">
              <a16:creationId xmlns:a16="http://schemas.microsoft.com/office/drawing/2014/main" id="{00000000-0008-0000-0100-00004A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3" name="TextBox 1662">
          <a:extLst>
            <a:ext uri="{FF2B5EF4-FFF2-40B4-BE49-F238E27FC236}">
              <a16:creationId xmlns:a16="http://schemas.microsoft.com/office/drawing/2014/main" id="{00000000-0008-0000-0100-00004B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4" name="TextBox 1663">
          <a:extLst>
            <a:ext uri="{FF2B5EF4-FFF2-40B4-BE49-F238E27FC236}">
              <a16:creationId xmlns:a16="http://schemas.microsoft.com/office/drawing/2014/main" id="{00000000-0008-0000-0100-00004C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5" name="TextBox 1664">
          <a:extLst>
            <a:ext uri="{FF2B5EF4-FFF2-40B4-BE49-F238E27FC236}">
              <a16:creationId xmlns:a16="http://schemas.microsoft.com/office/drawing/2014/main" id="{00000000-0008-0000-0100-00004D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6" name="TextBox 1665">
          <a:extLst>
            <a:ext uri="{FF2B5EF4-FFF2-40B4-BE49-F238E27FC236}">
              <a16:creationId xmlns:a16="http://schemas.microsoft.com/office/drawing/2014/main" id="{00000000-0008-0000-0100-00004E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7" name="TextBox 1666">
          <a:extLst>
            <a:ext uri="{FF2B5EF4-FFF2-40B4-BE49-F238E27FC236}">
              <a16:creationId xmlns:a16="http://schemas.microsoft.com/office/drawing/2014/main" id="{00000000-0008-0000-0100-00004F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8" name="TextBox 1667">
          <a:extLst>
            <a:ext uri="{FF2B5EF4-FFF2-40B4-BE49-F238E27FC236}">
              <a16:creationId xmlns:a16="http://schemas.microsoft.com/office/drawing/2014/main" id="{00000000-0008-0000-0100-000050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69" name="TextBox 1668">
          <a:extLst>
            <a:ext uri="{FF2B5EF4-FFF2-40B4-BE49-F238E27FC236}">
              <a16:creationId xmlns:a16="http://schemas.microsoft.com/office/drawing/2014/main" id="{00000000-0008-0000-0100-000051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0" name="TextBox 1669">
          <a:extLst>
            <a:ext uri="{FF2B5EF4-FFF2-40B4-BE49-F238E27FC236}">
              <a16:creationId xmlns:a16="http://schemas.microsoft.com/office/drawing/2014/main" id="{00000000-0008-0000-0100-000052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1" name="TextBox 1670">
          <a:extLst>
            <a:ext uri="{FF2B5EF4-FFF2-40B4-BE49-F238E27FC236}">
              <a16:creationId xmlns:a16="http://schemas.microsoft.com/office/drawing/2014/main" id="{00000000-0008-0000-0100-000053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2" name="TextBox 1671">
          <a:extLst>
            <a:ext uri="{FF2B5EF4-FFF2-40B4-BE49-F238E27FC236}">
              <a16:creationId xmlns:a16="http://schemas.microsoft.com/office/drawing/2014/main" id="{00000000-0008-0000-0100-000054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3" name="TextBox 1672">
          <a:extLst>
            <a:ext uri="{FF2B5EF4-FFF2-40B4-BE49-F238E27FC236}">
              <a16:creationId xmlns:a16="http://schemas.microsoft.com/office/drawing/2014/main" id="{00000000-0008-0000-0100-000055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4" name="TextBox 1673">
          <a:extLst>
            <a:ext uri="{FF2B5EF4-FFF2-40B4-BE49-F238E27FC236}">
              <a16:creationId xmlns:a16="http://schemas.microsoft.com/office/drawing/2014/main" id="{00000000-0008-0000-0100-000056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5" name="TextBox 1674">
          <a:extLst>
            <a:ext uri="{FF2B5EF4-FFF2-40B4-BE49-F238E27FC236}">
              <a16:creationId xmlns:a16="http://schemas.microsoft.com/office/drawing/2014/main" id="{00000000-0008-0000-0100-000057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6" name="TextBox 1675">
          <a:extLst>
            <a:ext uri="{FF2B5EF4-FFF2-40B4-BE49-F238E27FC236}">
              <a16:creationId xmlns:a16="http://schemas.microsoft.com/office/drawing/2014/main" id="{00000000-0008-0000-0100-000058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56</xdr:row>
      <xdr:rowOff>0</xdr:rowOff>
    </xdr:from>
    <xdr:ext cx="184731" cy="264560"/>
    <xdr:sp macro="" textlink="">
      <xdr:nvSpPr>
        <xdr:cNvPr id="1677" name="TextBox 1676">
          <a:extLst>
            <a:ext uri="{FF2B5EF4-FFF2-40B4-BE49-F238E27FC236}">
              <a16:creationId xmlns:a16="http://schemas.microsoft.com/office/drawing/2014/main" id="{00000000-0008-0000-0100-000059020000}"/>
            </a:ext>
          </a:extLst>
        </xdr:cNvPr>
        <xdr:cNvSpPr txBox="1"/>
      </xdr:nvSpPr>
      <xdr:spPr>
        <a:xfrm>
          <a:off x="10858915"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78" name="TextBox 1677">
          <a:extLst>
            <a:ext uri="{FF2B5EF4-FFF2-40B4-BE49-F238E27FC236}">
              <a16:creationId xmlns:a16="http://schemas.microsoft.com/office/drawing/2014/main" id="{00000000-0008-0000-0100-00005A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79" name="TextBox 1678">
          <a:extLst>
            <a:ext uri="{FF2B5EF4-FFF2-40B4-BE49-F238E27FC236}">
              <a16:creationId xmlns:a16="http://schemas.microsoft.com/office/drawing/2014/main" id="{00000000-0008-0000-0100-00005B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0" name="TextBox 1679">
          <a:extLst>
            <a:ext uri="{FF2B5EF4-FFF2-40B4-BE49-F238E27FC236}">
              <a16:creationId xmlns:a16="http://schemas.microsoft.com/office/drawing/2014/main" id="{00000000-0008-0000-0100-00005C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1" name="TextBox 1680">
          <a:extLst>
            <a:ext uri="{FF2B5EF4-FFF2-40B4-BE49-F238E27FC236}">
              <a16:creationId xmlns:a16="http://schemas.microsoft.com/office/drawing/2014/main" id="{00000000-0008-0000-0100-00005D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2" name="TextBox 1681">
          <a:extLst>
            <a:ext uri="{FF2B5EF4-FFF2-40B4-BE49-F238E27FC236}">
              <a16:creationId xmlns:a16="http://schemas.microsoft.com/office/drawing/2014/main" id="{00000000-0008-0000-0100-00005E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3" name="TextBox 1682">
          <a:extLst>
            <a:ext uri="{FF2B5EF4-FFF2-40B4-BE49-F238E27FC236}">
              <a16:creationId xmlns:a16="http://schemas.microsoft.com/office/drawing/2014/main" id="{00000000-0008-0000-0100-00005F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4" name="TextBox 1683">
          <a:extLst>
            <a:ext uri="{FF2B5EF4-FFF2-40B4-BE49-F238E27FC236}">
              <a16:creationId xmlns:a16="http://schemas.microsoft.com/office/drawing/2014/main" id="{00000000-0008-0000-0100-000060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5" name="TextBox 1684">
          <a:extLst>
            <a:ext uri="{FF2B5EF4-FFF2-40B4-BE49-F238E27FC236}">
              <a16:creationId xmlns:a16="http://schemas.microsoft.com/office/drawing/2014/main" id="{00000000-0008-0000-0100-000061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6" name="TextBox 1685">
          <a:extLst>
            <a:ext uri="{FF2B5EF4-FFF2-40B4-BE49-F238E27FC236}">
              <a16:creationId xmlns:a16="http://schemas.microsoft.com/office/drawing/2014/main" id="{00000000-0008-0000-0100-000062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7" name="TextBox 1686">
          <a:extLst>
            <a:ext uri="{FF2B5EF4-FFF2-40B4-BE49-F238E27FC236}">
              <a16:creationId xmlns:a16="http://schemas.microsoft.com/office/drawing/2014/main" id="{00000000-0008-0000-0100-000063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8" name="TextBox 1687">
          <a:extLst>
            <a:ext uri="{FF2B5EF4-FFF2-40B4-BE49-F238E27FC236}">
              <a16:creationId xmlns:a16="http://schemas.microsoft.com/office/drawing/2014/main" id="{00000000-0008-0000-0100-000064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89" name="TextBox 1688">
          <a:extLst>
            <a:ext uri="{FF2B5EF4-FFF2-40B4-BE49-F238E27FC236}">
              <a16:creationId xmlns:a16="http://schemas.microsoft.com/office/drawing/2014/main" id="{00000000-0008-0000-0100-000065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90" name="TextBox 1689">
          <a:extLst>
            <a:ext uri="{FF2B5EF4-FFF2-40B4-BE49-F238E27FC236}">
              <a16:creationId xmlns:a16="http://schemas.microsoft.com/office/drawing/2014/main" id="{00000000-0008-0000-0100-000066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91" name="TextBox 1690">
          <a:extLst>
            <a:ext uri="{FF2B5EF4-FFF2-40B4-BE49-F238E27FC236}">
              <a16:creationId xmlns:a16="http://schemas.microsoft.com/office/drawing/2014/main" id="{00000000-0008-0000-0100-000067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92" name="TextBox 1691">
          <a:extLst>
            <a:ext uri="{FF2B5EF4-FFF2-40B4-BE49-F238E27FC236}">
              <a16:creationId xmlns:a16="http://schemas.microsoft.com/office/drawing/2014/main" id="{00000000-0008-0000-0100-000068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56</xdr:row>
      <xdr:rowOff>0</xdr:rowOff>
    </xdr:from>
    <xdr:ext cx="184731" cy="264560"/>
    <xdr:sp macro="" textlink="">
      <xdr:nvSpPr>
        <xdr:cNvPr id="1693" name="TextBox 1692">
          <a:extLst>
            <a:ext uri="{FF2B5EF4-FFF2-40B4-BE49-F238E27FC236}">
              <a16:creationId xmlns:a16="http://schemas.microsoft.com/office/drawing/2014/main" id="{00000000-0008-0000-0100-000069020000}"/>
            </a:ext>
          </a:extLst>
        </xdr:cNvPr>
        <xdr:cNvSpPr txBox="1"/>
      </xdr:nvSpPr>
      <xdr:spPr>
        <a:xfrm>
          <a:off x="10858500" y="27774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4" name="TextBox 1693">
          <a:extLst>
            <a:ext uri="{FF2B5EF4-FFF2-40B4-BE49-F238E27FC236}">
              <a16:creationId xmlns:a16="http://schemas.microsoft.com/office/drawing/2014/main" id="{00000000-0008-0000-0100-00001A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5" name="TextBox 1694">
          <a:extLst>
            <a:ext uri="{FF2B5EF4-FFF2-40B4-BE49-F238E27FC236}">
              <a16:creationId xmlns:a16="http://schemas.microsoft.com/office/drawing/2014/main" id="{00000000-0008-0000-0100-00001B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6" name="TextBox 1695">
          <a:extLst>
            <a:ext uri="{FF2B5EF4-FFF2-40B4-BE49-F238E27FC236}">
              <a16:creationId xmlns:a16="http://schemas.microsoft.com/office/drawing/2014/main" id="{00000000-0008-0000-0100-00001C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7" name="TextBox 1696">
          <a:extLst>
            <a:ext uri="{FF2B5EF4-FFF2-40B4-BE49-F238E27FC236}">
              <a16:creationId xmlns:a16="http://schemas.microsoft.com/office/drawing/2014/main" id="{00000000-0008-0000-0100-00001D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8" name="TextBox 1697">
          <a:extLst>
            <a:ext uri="{FF2B5EF4-FFF2-40B4-BE49-F238E27FC236}">
              <a16:creationId xmlns:a16="http://schemas.microsoft.com/office/drawing/2014/main" id="{00000000-0008-0000-0100-00001E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699" name="TextBox 1698">
          <a:extLst>
            <a:ext uri="{FF2B5EF4-FFF2-40B4-BE49-F238E27FC236}">
              <a16:creationId xmlns:a16="http://schemas.microsoft.com/office/drawing/2014/main" id="{00000000-0008-0000-0100-00001F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00" name="TextBox 1699">
          <a:extLst>
            <a:ext uri="{FF2B5EF4-FFF2-40B4-BE49-F238E27FC236}">
              <a16:creationId xmlns:a16="http://schemas.microsoft.com/office/drawing/2014/main" id="{00000000-0008-0000-0100-000020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01" name="TextBox 1700">
          <a:extLst>
            <a:ext uri="{FF2B5EF4-FFF2-40B4-BE49-F238E27FC236}">
              <a16:creationId xmlns:a16="http://schemas.microsoft.com/office/drawing/2014/main" id="{00000000-0008-0000-0100-000021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2" name="TextBox 1701">
          <a:extLst>
            <a:ext uri="{FF2B5EF4-FFF2-40B4-BE49-F238E27FC236}">
              <a16:creationId xmlns:a16="http://schemas.microsoft.com/office/drawing/2014/main" id="{00000000-0008-0000-0100-00002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3" name="TextBox 1702">
          <a:extLst>
            <a:ext uri="{FF2B5EF4-FFF2-40B4-BE49-F238E27FC236}">
              <a16:creationId xmlns:a16="http://schemas.microsoft.com/office/drawing/2014/main" id="{00000000-0008-0000-0100-00002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4" name="TextBox 1703">
          <a:extLst>
            <a:ext uri="{FF2B5EF4-FFF2-40B4-BE49-F238E27FC236}">
              <a16:creationId xmlns:a16="http://schemas.microsoft.com/office/drawing/2014/main" id="{00000000-0008-0000-0100-00002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5" name="TextBox 1704">
          <a:extLst>
            <a:ext uri="{FF2B5EF4-FFF2-40B4-BE49-F238E27FC236}">
              <a16:creationId xmlns:a16="http://schemas.microsoft.com/office/drawing/2014/main" id="{00000000-0008-0000-0100-00002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6" name="TextBox 1705">
          <a:extLst>
            <a:ext uri="{FF2B5EF4-FFF2-40B4-BE49-F238E27FC236}">
              <a16:creationId xmlns:a16="http://schemas.microsoft.com/office/drawing/2014/main" id="{00000000-0008-0000-0100-00002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7" name="TextBox 1706">
          <a:extLst>
            <a:ext uri="{FF2B5EF4-FFF2-40B4-BE49-F238E27FC236}">
              <a16:creationId xmlns:a16="http://schemas.microsoft.com/office/drawing/2014/main" id="{00000000-0008-0000-0100-00002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8" name="TextBox 1707">
          <a:extLst>
            <a:ext uri="{FF2B5EF4-FFF2-40B4-BE49-F238E27FC236}">
              <a16:creationId xmlns:a16="http://schemas.microsoft.com/office/drawing/2014/main" id="{00000000-0008-0000-0100-00002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09" name="TextBox 1708">
          <a:extLst>
            <a:ext uri="{FF2B5EF4-FFF2-40B4-BE49-F238E27FC236}">
              <a16:creationId xmlns:a16="http://schemas.microsoft.com/office/drawing/2014/main" id="{00000000-0008-0000-0100-00002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0" name="TextBox 1709">
          <a:extLst>
            <a:ext uri="{FF2B5EF4-FFF2-40B4-BE49-F238E27FC236}">
              <a16:creationId xmlns:a16="http://schemas.microsoft.com/office/drawing/2014/main" id="{00000000-0008-0000-0100-00002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1" name="TextBox 1710">
          <a:extLst>
            <a:ext uri="{FF2B5EF4-FFF2-40B4-BE49-F238E27FC236}">
              <a16:creationId xmlns:a16="http://schemas.microsoft.com/office/drawing/2014/main" id="{00000000-0008-0000-0100-00002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2" name="TextBox 1711">
          <a:extLst>
            <a:ext uri="{FF2B5EF4-FFF2-40B4-BE49-F238E27FC236}">
              <a16:creationId xmlns:a16="http://schemas.microsoft.com/office/drawing/2014/main" id="{00000000-0008-0000-0100-00002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3" name="TextBox 1712">
          <a:extLst>
            <a:ext uri="{FF2B5EF4-FFF2-40B4-BE49-F238E27FC236}">
              <a16:creationId xmlns:a16="http://schemas.microsoft.com/office/drawing/2014/main" id="{00000000-0008-0000-0100-00002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4" name="TextBox 1713">
          <a:extLst>
            <a:ext uri="{FF2B5EF4-FFF2-40B4-BE49-F238E27FC236}">
              <a16:creationId xmlns:a16="http://schemas.microsoft.com/office/drawing/2014/main" id="{00000000-0008-0000-0100-00002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5" name="TextBox 1714">
          <a:extLst>
            <a:ext uri="{FF2B5EF4-FFF2-40B4-BE49-F238E27FC236}">
              <a16:creationId xmlns:a16="http://schemas.microsoft.com/office/drawing/2014/main" id="{00000000-0008-0000-0100-00002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6" name="TextBox 1715">
          <a:extLst>
            <a:ext uri="{FF2B5EF4-FFF2-40B4-BE49-F238E27FC236}">
              <a16:creationId xmlns:a16="http://schemas.microsoft.com/office/drawing/2014/main" id="{00000000-0008-0000-0100-00003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17" name="TextBox 1716">
          <a:extLst>
            <a:ext uri="{FF2B5EF4-FFF2-40B4-BE49-F238E27FC236}">
              <a16:creationId xmlns:a16="http://schemas.microsoft.com/office/drawing/2014/main" id="{00000000-0008-0000-0100-00003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18" name="TextBox 1717">
          <a:extLst>
            <a:ext uri="{FF2B5EF4-FFF2-40B4-BE49-F238E27FC236}">
              <a16:creationId xmlns:a16="http://schemas.microsoft.com/office/drawing/2014/main" id="{00000000-0008-0000-0100-000032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19" name="TextBox 1718">
          <a:extLst>
            <a:ext uri="{FF2B5EF4-FFF2-40B4-BE49-F238E27FC236}">
              <a16:creationId xmlns:a16="http://schemas.microsoft.com/office/drawing/2014/main" id="{00000000-0008-0000-0100-000033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0" name="TextBox 1719">
          <a:extLst>
            <a:ext uri="{FF2B5EF4-FFF2-40B4-BE49-F238E27FC236}">
              <a16:creationId xmlns:a16="http://schemas.microsoft.com/office/drawing/2014/main" id="{00000000-0008-0000-0100-000034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1" name="TextBox 1720">
          <a:extLst>
            <a:ext uri="{FF2B5EF4-FFF2-40B4-BE49-F238E27FC236}">
              <a16:creationId xmlns:a16="http://schemas.microsoft.com/office/drawing/2014/main" id="{00000000-0008-0000-0100-000035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2" name="TextBox 1721">
          <a:extLst>
            <a:ext uri="{FF2B5EF4-FFF2-40B4-BE49-F238E27FC236}">
              <a16:creationId xmlns:a16="http://schemas.microsoft.com/office/drawing/2014/main" id="{00000000-0008-0000-0100-000036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3" name="TextBox 1722">
          <a:extLst>
            <a:ext uri="{FF2B5EF4-FFF2-40B4-BE49-F238E27FC236}">
              <a16:creationId xmlns:a16="http://schemas.microsoft.com/office/drawing/2014/main" id="{00000000-0008-0000-0100-000037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4" name="TextBox 1723">
          <a:extLst>
            <a:ext uri="{FF2B5EF4-FFF2-40B4-BE49-F238E27FC236}">
              <a16:creationId xmlns:a16="http://schemas.microsoft.com/office/drawing/2014/main" id="{00000000-0008-0000-0100-000038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25" name="TextBox 1724">
          <a:extLst>
            <a:ext uri="{FF2B5EF4-FFF2-40B4-BE49-F238E27FC236}">
              <a16:creationId xmlns:a16="http://schemas.microsoft.com/office/drawing/2014/main" id="{00000000-0008-0000-0100-000039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26" name="TextBox 1725">
          <a:extLst>
            <a:ext uri="{FF2B5EF4-FFF2-40B4-BE49-F238E27FC236}">
              <a16:creationId xmlns:a16="http://schemas.microsoft.com/office/drawing/2014/main" id="{00000000-0008-0000-0100-00003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27" name="TextBox 1726">
          <a:extLst>
            <a:ext uri="{FF2B5EF4-FFF2-40B4-BE49-F238E27FC236}">
              <a16:creationId xmlns:a16="http://schemas.microsoft.com/office/drawing/2014/main" id="{00000000-0008-0000-0100-00003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28" name="TextBox 1727">
          <a:extLst>
            <a:ext uri="{FF2B5EF4-FFF2-40B4-BE49-F238E27FC236}">
              <a16:creationId xmlns:a16="http://schemas.microsoft.com/office/drawing/2014/main" id="{00000000-0008-0000-0100-00003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29" name="TextBox 1728">
          <a:extLst>
            <a:ext uri="{FF2B5EF4-FFF2-40B4-BE49-F238E27FC236}">
              <a16:creationId xmlns:a16="http://schemas.microsoft.com/office/drawing/2014/main" id="{00000000-0008-0000-0100-00003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0" name="TextBox 1729">
          <a:extLst>
            <a:ext uri="{FF2B5EF4-FFF2-40B4-BE49-F238E27FC236}">
              <a16:creationId xmlns:a16="http://schemas.microsoft.com/office/drawing/2014/main" id="{00000000-0008-0000-0100-00003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1" name="TextBox 1730">
          <a:extLst>
            <a:ext uri="{FF2B5EF4-FFF2-40B4-BE49-F238E27FC236}">
              <a16:creationId xmlns:a16="http://schemas.microsoft.com/office/drawing/2014/main" id="{00000000-0008-0000-0100-00003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2" name="TextBox 1731">
          <a:extLst>
            <a:ext uri="{FF2B5EF4-FFF2-40B4-BE49-F238E27FC236}">
              <a16:creationId xmlns:a16="http://schemas.microsoft.com/office/drawing/2014/main" id="{00000000-0008-0000-0100-00004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3" name="TextBox 1732">
          <a:extLst>
            <a:ext uri="{FF2B5EF4-FFF2-40B4-BE49-F238E27FC236}">
              <a16:creationId xmlns:a16="http://schemas.microsoft.com/office/drawing/2014/main" id="{00000000-0008-0000-0100-00004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4" name="TextBox 1733">
          <a:extLst>
            <a:ext uri="{FF2B5EF4-FFF2-40B4-BE49-F238E27FC236}">
              <a16:creationId xmlns:a16="http://schemas.microsoft.com/office/drawing/2014/main" id="{00000000-0008-0000-0100-00004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5" name="TextBox 1734">
          <a:extLst>
            <a:ext uri="{FF2B5EF4-FFF2-40B4-BE49-F238E27FC236}">
              <a16:creationId xmlns:a16="http://schemas.microsoft.com/office/drawing/2014/main" id="{00000000-0008-0000-0100-00004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6" name="TextBox 1735">
          <a:extLst>
            <a:ext uri="{FF2B5EF4-FFF2-40B4-BE49-F238E27FC236}">
              <a16:creationId xmlns:a16="http://schemas.microsoft.com/office/drawing/2014/main" id="{00000000-0008-0000-0100-00004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7" name="TextBox 1736">
          <a:extLst>
            <a:ext uri="{FF2B5EF4-FFF2-40B4-BE49-F238E27FC236}">
              <a16:creationId xmlns:a16="http://schemas.microsoft.com/office/drawing/2014/main" id="{00000000-0008-0000-0100-00004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8" name="TextBox 1737">
          <a:extLst>
            <a:ext uri="{FF2B5EF4-FFF2-40B4-BE49-F238E27FC236}">
              <a16:creationId xmlns:a16="http://schemas.microsoft.com/office/drawing/2014/main" id="{00000000-0008-0000-0100-00004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39" name="TextBox 1738">
          <a:extLst>
            <a:ext uri="{FF2B5EF4-FFF2-40B4-BE49-F238E27FC236}">
              <a16:creationId xmlns:a16="http://schemas.microsoft.com/office/drawing/2014/main" id="{00000000-0008-0000-0100-00004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40" name="TextBox 1739">
          <a:extLst>
            <a:ext uri="{FF2B5EF4-FFF2-40B4-BE49-F238E27FC236}">
              <a16:creationId xmlns:a16="http://schemas.microsoft.com/office/drawing/2014/main" id="{00000000-0008-0000-0100-00004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41" name="TextBox 1740">
          <a:extLst>
            <a:ext uri="{FF2B5EF4-FFF2-40B4-BE49-F238E27FC236}">
              <a16:creationId xmlns:a16="http://schemas.microsoft.com/office/drawing/2014/main" id="{00000000-0008-0000-0100-00004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2" name="TextBox 1741">
          <a:extLst>
            <a:ext uri="{FF2B5EF4-FFF2-40B4-BE49-F238E27FC236}">
              <a16:creationId xmlns:a16="http://schemas.microsoft.com/office/drawing/2014/main" id="{00000000-0008-0000-0100-00004A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3" name="TextBox 1742">
          <a:extLst>
            <a:ext uri="{FF2B5EF4-FFF2-40B4-BE49-F238E27FC236}">
              <a16:creationId xmlns:a16="http://schemas.microsoft.com/office/drawing/2014/main" id="{00000000-0008-0000-0100-00004B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4" name="TextBox 1743">
          <a:extLst>
            <a:ext uri="{FF2B5EF4-FFF2-40B4-BE49-F238E27FC236}">
              <a16:creationId xmlns:a16="http://schemas.microsoft.com/office/drawing/2014/main" id="{00000000-0008-0000-0100-00004C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5" name="TextBox 1744">
          <a:extLst>
            <a:ext uri="{FF2B5EF4-FFF2-40B4-BE49-F238E27FC236}">
              <a16:creationId xmlns:a16="http://schemas.microsoft.com/office/drawing/2014/main" id="{00000000-0008-0000-0100-00004D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6" name="TextBox 1745">
          <a:extLst>
            <a:ext uri="{FF2B5EF4-FFF2-40B4-BE49-F238E27FC236}">
              <a16:creationId xmlns:a16="http://schemas.microsoft.com/office/drawing/2014/main" id="{00000000-0008-0000-0100-00004E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7" name="TextBox 1746">
          <a:extLst>
            <a:ext uri="{FF2B5EF4-FFF2-40B4-BE49-F238E27FC236}">
              <a16:creationId xmlns:a16="http://schemas.microsoft.com/office/drawing/2014/main" id="{00000000-0008-0000-0100-00004F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8" name="TextBox 1747">
          <a:extLst>
            <a:ext uri="{FF2B5EF4-FFF2-40B4-BE49-F238E27FC236}">
              <a16:creationId xmlns:a16="http://schemas.microsoft.com/office/drawing/2014/main" id="{00000000-0008-0000-0100-000050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49" name="TextBox 1748">
          <a:extLst>
            <a:ext uri="{FF2B5EF4-FFF2-40B4-BE49-F238E27FC236}">
              <a16:creationId xmlns:a16="http://schemas.microsoft.com/office/drawing/2014/main" id="{00000000-0008-0000-0100-000051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0" name="TextBox 1749">
          <a:extLst>
            <a:ext uri="{FF2B5EF4-FFF2-40B4-BE49-F238E27FC236}">
              <a16:creationId xmlns:a16="http://schemas.microsoft.com/office/drawing/2014/main" id="{00000000-0008-0000-0100-00005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1" name="TextBox 1750">
          <a:extLst>
            <a:ext uri="{FF2B5EF4-FFF2-40B4-BE49-F238E27FC236}">
              <a16:creationId xmlns:a16="http://schemas.microsoft.com/office/drawing/2014/main" id="{00000000-0008-0000-0100-00005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2" name="TextBox 1751">
          <a:extLst>
            <a:ext uri="{FF2B5EF4-FFF2-40B4-BE49-F238E27FC236}">
              <a16:creationId xmlns:a16="http://schemas.microsoft.com/office/drawing/2014/main" id="{00000000-0008-0000-0100-00005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3" name="TextBox 1752">
          <a:extLst>
            <a:ext uri="{FF2B5EF4-FFF2-40B4-BE49-F238E27FC236}">
              <a16:creationId xmlns:a16="http://schemas.microsoft.com/office/drawing/2014/main" id="{00000000-0008-0000-0100-00005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4" name="TextBox 1753">
          <a:extLst>
            <a:ext uri="{FF2B5EF4-FFF2-40B4-BE49-F238E27FC236}">
              <a16:creationId xmlns:a16="http://schemas.microsoft.com/office/drawing/2014/main" id="{00000000-0008-0000-0100-00005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5" name="TextBox 1754">
          <a:extLst>
            <a:ext uri="{FF2B5EF4-FFF2-40B4-BE49-F238E27FC236}">
              <a16:creationId xmlns:a16="http://schemas.microsoft.com/office/drawing/2014/main" id="{00000000-0008-0000-0100-00005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6" name="TextBox 1755">
          <a:extLst>
            <a:ext uri="{FF2B5EF4-FFF2-40B4-BE49-F238E27FC236}">
              <a16:creationId xmlns:a16="http://schemas.microsoft.com/office/drawing/2014/main" id="{00000000-0008-0000-0100-00005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7" name="TextBox 1756">
          <a:extLst>
            <a:ext uri="{FF2B5EF4-FFF2-40B4-BE49-F238E27FC236}">
              <a16:creationId xmlns:a16="http://schemas.microsoft.com/office/drawing/2014/main" id="{00000000-0008-0000-0100-00005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8" name="TextBox 1757">
          <a:extLst>
            <a:ext uri="{FF2B5EF4-FFF2-40B4-BE49-F238E27FC236}">
              <a16:creationId xmlns:a16="http://schemas.microsoft.com/office/drawing/2014/main" id="{00000000-0008-0000-0100-00005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59" name="TextBox 1758">
          <a:extLst>
            <a:ext uri="{FF2B5EF4-FFF2-40B4-BE49-F238E27FC236}">
              <a16:creationId xmlns:a16="http://schemas.microsoft.com/office/drawing/2014/main" id="{00000000-0008-0000-0100-00005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0" name="TextBox 1759">
          <a:extLst>
            <a:ext uri="{FF2B5EF4-FFF2-40B4-BE49-F238E27FC236}">
              <a16:creationId xmlns:a16="http://schemas.microsoft.com/office/drawing/2014/main" id="{00000000-0008-0000-0100-00005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1" name="TextBox 1760">
          <a:extLst>
            <a:ext uri="{FF2B5EF4-FFF2-40B4-BE49-F238E27FC236}">
              <a16:creationId xmlns:a16="http://schemas.microsoft.com/office/drawing/2014/main" id="{00000000-0008-0000-0100-00005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2" name="TextBox 1761">
          <a:extLst>
            <a:ext uri="{FF2B5EF4-FFF2-40B4-BE49-F238E27FC236}">
              <a16:creationId xmlns:a16="http://schemas.microsoft.com/office/drawing/2014/main" id="{00000000-0008-0000-0100-00005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3" name="TextBox 1762">
          <a:extLst>
            <a:ext uri="{FF2B5EF4-FFF2-40B4-BE49-F238E27FC236}">
              <a16:creationId xmlns:a16="http://schemas.microsoft.com/office/drawing/2014/main" id="{00000000-0008-0000-0100-00005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4" name="TextBox 1763">
          <a:extLst>
            <a:ext uri="{FF2B5EF4-FFF2-40B4-BE49-F238E27FC236}">
              <a16:creationId xmlns:a16="http://schemas.microsoft.com/office/drawing/2014/main" id="{00000000-0008-0000-0100-00006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65" name="TextBox 1764">
          <a:extLst>
            <a:ext uri="{FF2B5EF4-FFF2-40B4-BE49-F238E27FC236}">
              <a16:creationId xmlns:a16="http://schemas.microsoft.com/office/drawing/2014/main" id="{00000000-0008-0000-0100-00006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66" name="TextBox 1765">
          <a:extLst>
            <a:ext uri="{FF2B5EF4-FFF2-40B4-BE49-F238E27FC236}">
              <a16:creationId xmlns:a16="http://schemas.microsoft.com/office/drawing/2014/main" id="{00000000-0008-0000-0100-000062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67" name="TextBox 1766">
          <a:extLst>
            <a:ext uri="{FF2B5EF4-FFF2-40B4-BE49-F238E27FC236}">
              <a16:creationId xmlns:a16="http://schemas.microsoft.com/office/drawing/2014/main" id="{00000000-0008-0000-0100-000063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68" name="TextBox 1767">
          <a:extLst>
            <a:ext uri="{FF2B5EF4-FFF2-40B4-BE49-F238E27FC236}">
              <a16:creationId xmlns:a16="http://schemas.microsoft.com/office/drawing/2014/main" id="{00000000-0008-0000-0100-000064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69" name="TextBox 1768">
          <a:extLst>
            <a:ext uri="{FF2B5EF4-FFF2-40B4-BE49-F238E27FC236}">
              <a16:creationId xmlns:a16="http://schemas.microsoft.com/office/drawing/2014/main" id="{00000000-0008-0000-0100-000065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70" name="TextBox 1769">
          <a:extLst>
            <a:ext uri="{FF2B5EF4-FFF2-40B4-BE49-F238E27FC236}">
              <a16:creationId xmlns:a16="http://schemas.microsoft.com/office/drawing/2014/main" id="{00000000-0008-0000-0100-000066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71" name="TextBox 1770">
          <a:extLst>
            <a:ext uri="{FF2B5EF4-FFF2-40B4-BE49-F238E27FC236}">
              <a16:creationId xmlns:a16="http://schemas.microsoft.com/office/drawing/2014/main" id="{00000000-0008-0000-0100-000067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72" name="TextBox 1771">
          <a:extLst>
            <a:ext uri="{FF2B5EF4-FFF2-40B4-BE49-F238E27FC236}">
              <a16:creationId xmlns:a16="http://schemas.microsoft.com/office/drawing/2014/main" id="{00000000-0008-0000-0100-000068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73" name="TextBox 1772">
          <a:extLst>
            <a:ext uri="{FF2B5EF4-FFF2-40B4-BE49-F238E27FC236}">
              <a16:creationId xmlns:a16="http://schemas.microsoft.com/office/drawing/2014/main" id="{00000000-0008-0000-0100-000069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4" name="TextBox 1773">
          <a:extLst>
            <a:ext uri="{FF2B5EF4-FFF2-40B4-BE49-F238E27FC236}">
              <a16:creationId xmlns:a16="http://schemas.microsoft.com/office/drawing/2014/main" id="{00000000-0008-0000-0100-00006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5" name="TextBox 1774">
          <a:extLst>
            <a:ext uri="{FF2B5EF4-FFF2-40B4-BE49-F238E27FC236}">
              <a16:creationId xmlns:a16="http://schemas.microsoft.com/office/drawing/2014/main" id="{00000000-0008-0000-0100-00006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6" name="TextBox 1775">
          <a:extLst>
            <a:ext uri="{FF2B5EF4-FFF2-40B4-BE49-F238E27FC236}">
              <a16:creationId xmlns:a16="http://schemas.microsoft.com/office/drawing/2014/main" id="{00000000-0008-0000-0100-00006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7" name="TextBox 1776">
          <a:extLst>
            <a:ext uri="{FF2B5EF4-FFF2-40B4-BE49-F238E27FC236}">
              <a16:creationId xmlns:a16="http://schemas.microsoft.com/office/drawing/2014/main" id="{00000000-0008-0000-0100-00006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8" name="TextBox 1777">
          <a:extLst>
            <a:ext uri="{FF2B5EF4-FFF2-40B4-BE49-F238E27FC236}">
              <a16:creationId xmlns:a16="http://schemas.microsoft.com/office/drawing/2014/main" id="{00000000-0008-0000-0100-00006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79" name="TextBox 1778">
          <a:extLst>
            <a:ext uri="{FF2B5EF4-FFF2-40B4-BE49-F238E27FC236}">
              <a16:creationId xmlns:a16="http://schemas.microsoft.com/office/drawing/2014/main" id="{00000000-0008-0000-0100-00006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0" name="TextBox 1779">
          <a:extLst>
            <a:ext uri="{FF2B5EF4-FFF2-40B4-BE49-F238E27FC236}">
              <a16:creationId xmlns:a16="http://schemas.microsoft.com/office/drawing/2014/main" id="{00000000-0008-0000-0100-00007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1" name="TextBox 1780">
          <a:extLst>
            <a:ext uri="{FF2B5EF4-FFF2-40B4-BE49-F238E27FC236}">
              <a16:creationId xmlns:a16="http://schemas.microsoft.com/office/drawing/2014/main" id="{00000000-0008-0000-0100-00007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2" name="TextBox 1781">
          <a:extLst>
            <a:ext uri="{FF2B5EF4-FFF2-40B4-BE49-F238E27FC236}">
              <a16:creationId xmlns:a16="http://schemas.microsoft.com/office/drawing/2014/main" id="{00000000-0008-0000-0100-00007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3" name="TextBox 1782">
          <a:extLst>
            <a:ext uri="{FF2B5EF4-FFF2-40B4-BE49-F238E27FC236}">
              <a16:creationId xmlns:a16="http://schemas.microsoft.com/office/drawing/2014/main" id="{00000000-0008-0000-0100-00007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4" name="TextBox 1783">
          <a:extLst>
            <a:ext uri="{FF2B5EF4-FFF2-40B4-BE49-F238E27FC236}">
              <a16:creationId xmlns:a16="http://schemas.microsoft.com/office/drawing/2014/main" id="{00000000-0008-0000-0100-00007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5" name="TextBox 1784">
          <a:extLst>
            <a:ext uri="{FF2B5EF4-FFF2-40B4-BE49-F238E27FC236}">
              <a16:creationId xmlns:a16="http://schemas.microsoft.com/office/drawing/2014/main" id="{00000000-0008-0000-0100-00007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6" name="TextBox 1785">
          <a:extLst>
            <a:ext uri="{FF2B5EF4-FFF2-40B4-BE49-F238E27FC236}">
              <a16:creationId xmlns:a16="http://schemas.microsoft.com/office/drawing/2014/main" id="{00000000-0008-0000-0100-00007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7" name="TextBox 1786">
          <a:extLst>
            <a:ext uri="{FF2B5EF4-FFF2-40B4-BE49-F238E27FC236}">
              <a16:creationId xmlns:a16="http://schemas.microsoft.com/office/drawing/2014/main" id="{00000000-0008-0000-0100-00007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8" name="TextBox 1787">
          <a:extLst>
            <a:ext uri="{FF2B5EF4-FFF2-40B4-BE49-F238E27FC236}">
              <a16:creationId xmlns:a16="http://schemas.microsoft.com/office/drawing/2014/main" id="{00000000-0008-0000-0100-00007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89" name="TextBox 1788">
          <a:extLst>
            <a:ext uri="{FF2B5EF4-FFF2-40B4-BE49-F238E27FC236}">
              <a16:creationId xmlns:a16="http://schemas.microsoft.com/office/drawing/2014/main" id="{00000000-0008-0000-0100-00007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0" name="TextBox 1789">
          <a:extLst>
            <a:ext uri="{FF2B5EF4-FFF2-40B4-BE49-F238E27FC236}">
              <a16:creationId xmlns:a16="http://schemas.microsoft.com/office/drawing/2014/main" id="{00000000-0008-0000-0100-00007A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1" name="TextBox 1790">
          <a:extLst>
            <a:ext uri="{FF2B5EF4-FFF2-40B4-BE49-F238E27FC236}">
              <a16:creationId xmlns:a16="http://schemas.microsoft.com/office/drawing/2014/main" id="{00000000-0008-0000-0100-00007B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2" name="TextBox 1791">
          <a:extLst>
            <a:ext uri="{FF2B5EF4-FFF2-40B4-BE49-F238E27FC236}">
              <a16:creationId xmlns:a16="http://schemas.microsoft.com/office/drawing/2014/main" id="{00000000-0008-0000-0100-00007C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3" name="TextBox 1792">
          <a:extLst>
            <a:ext uri="{FF2B5EF4-FFF2-40B4-BE49-F238E27FC236}">
              <a16:creationId xmlns:a16="http://schemas.microsoft.com/office/drawing/2014/main" id="{00000000-0008-0000-0100-00007D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4" name="TextBox 1793">
          <a:extLst>
            <a:ext uri="{FF2B5EF4-FFF2-40B4-BE49-F238E27FC236}">
              <a16:creationId xmlns:a16="http://schemas.microsoft.com/office/drawing/2014/main" id="{00000000-0008-0000-0100-00007E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5" name="TextBox 1794">
          <a:extLst>
            <a:ext uri="{FF2B5EF4-FFF2-40B4-BE49-F238E27FC236}">
              <a16:creationId xmlns:a16="http://schemas.microsoft.com/office/drawing/2014/main" id="{00000000-0008-0000-0100-00007F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6" name="TextBox 1795">
          <a:extLst>
            <a:ext uri="{FF2B5EF4-FFF2-40B4-BE49-F238E27FC236}">
              <a16:creationId xmlns:a16="http://schemas.microsoft.com/office/drawing/2014/main" id="{00000000-0008-0000-0100-000080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797" name="TextBox 1796">
          <a:extLst>
            <a:ext uri="{FF2B5EF4-FFF2-40B4-BE49-F238E27FC236}">
              <a16:creationId xmlns:a16="http://schemas.microsoft.com/office/drawing/2014/main" id="{00000000-0008-0000-0100-000081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98" name="TextBox 1797">
          <a:extLst>
            <a:ext uri="{FF2B5EF4-FFF2-40B4-BE49-F238E27FC236}">
              <a16:creationId xmlns:a16="http://schemas.microsoft.com/office/drawing/2014/main" id="{00000000-0008-0000-0100-00008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799" name="TextBox 1798">
          <a:extLst>
            <a:ext uri="{FF2B5EF4-FFF2-40B4-BE49-F238E27FC236}">
              <a16:creationId xmlns:a16="http://schemas.microsoft.com/office/drawing/2014/main" id="{00000000-0008-0000-0100-00008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0" name="TextBox 1799">
          <a:extLst>
            <a:ext uri="{FF2B5EF4-FFF2-40B4-BE49-F238E27FC236}">
              <a16:creationId xmlns:a16="http://schemas.microsoft.com/office/drawing/2014/main" id="{00000000-0008-0000-0100-00008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1" name="TextBox 1800">
          <a:extLst>
            <a:ext uri="{FF2B5EF4-FFF2-40B4-BE49-F238E27FC236}">
              <a16:creationId xmlns:a16="http://schemas.microsoft.com/office/drawing/2014/main" id="{00000000-0008-0000-0100-00008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2" name="TextBox 1801">
          <a:extLst>
            <a:ext uri="{FF2B5EF4-FFF2-40B4-BE49-F238E27FC236}">
              <a16:creationId xmlns:a16="http://schemas.microsoft.com/office/drawing/2014/main" id="{00000000-0008-0000-0100-00008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3" name="TextBox 1802">
          <a:extLst>
            <a:ext uri="{FF2B5EF4-FFF2-40B4-BE49-F238E27FC236}">
              <a16:creationId xmlns:a16="http://schemas.microsoft.com/office/drawing/2014/main" id="{00000000-0008-0000-0100-00008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4" name="TextBox 1803">
          <a:extLst>
            <a:ext uri="{FF2B5EF4-FFF2-40B4-BE49-F238E27FC236}">
              <a16:creationId xmlns:a16="http://schemas.microsoft.com/office/drawing/2014/main" id="{00000000-0008-0000-0100-00008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5" name="TextBox 1804">
          <a:extLst>
            <a:ext uri="{FF2B5EF4-FFF2-40B4-BE49-F238E27FC236}">
              <a16:creationId xmlns:a16="http://schemas.microsoft.com/office/drawing/2014/main" id="{00000000-0008-0000-0100-00008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6" name="TextBox 1805">
          <a:extLst>
            <a:ext uri="{FF2B5EF4-FFF2-40B4-BE49-F238E27FC236}">
              <a16:creationId xmlns:a16="http://schemas.microsoft.com/office/drawing/2014/main" id="{00000000-0008-0000-0100-00008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7" name="TextBox 1806">
          <a:extLst>
            <a:ext uri="{FF2B5EF4-FFF2-40B4-BE49-F238E27FC236}">
              <a16:creationId xmlns:a16="http://schemas.microsoft.com/office/drawing/2014/main" id="{00000000-0008-0000-0100-00008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8" name="TextBox 1807">
          <a:extLst>
            <a:ext uri="{FF2B5EF4-FFF2-40B4-BE49-F238E27FC236}">
              <a16:creationId xmlns:a16="http://schemas.microsoft.com/office/drawing/2014/main" id="{00000000-0008-0000-0100-00008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09" name="TextBox 1808">
          <a:extLst>
            <a:ext uri="{FF2B5EF4-FFF2-40B4-BE49-F238E27FC236}">
              <a16:creationId xmlns:a16="http://schemas.microsoft.com/office/drawing/2014/main" id="{00000000-0008-0000-0100-00008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10" name="TextBox 1809">
          <a:extLst>
            <a:ext uri="{FF2B5EF4-FFF2-40B4-BE49-F238E27FC236}">
              <a16:creationId xmlns:a16="http://schemas.microsoft.com/office/drawing/2014/main" id="{00000000-0008-0000-0100-00008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11" name="TextBox 1810">
          <a:extLst>
            <a:ext uri="{FF2B5EF4-FFF2-40B4-BE49-F238E27FC236}">
              <a16:creationId xmlns:a16="http://schemas.microsoft.com/office/drawing/2014/main" id="{00000000-0008-0000-0100-00008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12" name="TextBox 1811">
          <a:extLst>
            <a:ext uri="{FF2B5EF4-FFF2-40B4-BE49-F238E27FC236}">
              <a16:creationId xmlns:a16="http://schemas.microsoft.com/office/drawing/2014/main" id="{00000000-0008-0000-0100-00009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13" name="TextBox 1812">
          <a:extLst>
            <a:ext uri="{FF2B5EF4-FFF2-40B4-BE49-F238E27FC236}">
              <a16:creationId xmlns:a16="http://schemas.microsoft.com/office/drawing/2014/main" id="{00000000-0008-0000-0100-00009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4" name="TextBox 1813">
          <a:extLst>
            <a:ext uri="{FF2B5EF4-FFF2-40B4-BE49-F238E27FC236}">
              <a16:creationId xmlns:a16="http://schemas.microsoft.com/office/drawing/2014/main" id="{00000000-0008-0000-0100-000092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5" name="TextBox 1814">
          <a:extLst>
            <a:ext uri="{FF2B5EF4-FFF2-40B4-BE49-F238E27FC236}">
              <a16:creationId xmlns:a16="http://schemas.microsoft.com/office/drawing/2014/main" id="{00000000-0008-0000-0100-000093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6" name="TextBox 1815">
          <a:extLst>
            <a:ext uri="{FF2B5EF4-FFF2-40B4-BE49-F238E27FC236}">
              <a16:creationId xmlns:a16="http://schemas.microsoft.com/office/drawing/2014/main" id="{00000000-0008-0000-0100-000094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7" name="TextBox 1816">
          <a:extLst>
            <a:ext uri="{FF2B5EF4-FFF2-40B4-BE49-F238E27FC236}">
              <a16:creationId xmlns:a16="http://schemas.microsoft.com/office/drawing/2014/main" id="{00000000-0008-0000-0100-000095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8" name="TextBox 1817">
          <a:extLst>
            <a:ext uri="{FF2B5EF4-FFF2-40B4-BE49-F238E27FC236}">
              <a16:creationId xmlns:a16="http://schemas.microsoft.com/office/drawing/2014/main" id="{00000000-0008-0000-0100-000096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19" name="TextBox 1818">
          <a:extLst>
            <a:ext uri="{FF2B5EF4-FFF2-40B4-BE49-F238E27FC236}">
              <a16:creationId xmlns:a16="http://schemas.microsoft.com/office/drawing/2014/main" id="{00000000-0008-0000-0100-000097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20" name="TextBox 1819">
          <a:extLst>
            <a:ext uri="{FF2B5EF4-FFF2-40B4-BE49-F238E27FC236}">
              <a16:creationId xmlns:a16="http://schemas.microsoft.com/office/drawing/2014/main" id="{00000000-0008-0000-0100-000098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21" name="TextBox 1820">
          <a:extLst>
            <a:ext uri="{FF2B5EF4-FFF2-40B4-BE49-F238E27FC236}">
              <a16:creationId xmlns:a16="http://schemas.microsoft.com/office/drawing/2014/main" id="{00000000-0008-0000-0100-000099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2" name="TextBox 1821">
          <a:extLst>
            <a:ext uri="{FF2B5EF4-FFF2-40B4-BE49-F238E27FC236}">
              <a16:creationId xmlns:a16="http://schemas.microsoft.com/office/drawing/2014/main" id="{00000000-0008-0000-0100-00009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3" name="TextBox 1822">
          <a:extLst>
            <a:ext uri="{FF2B5EF4-FFF2-40B4-BE49-F238E27FC236}">
              <a16:creationId xmlns:a16="http://schemas.microsoft.com/office/drawing/2014/main" id="{00000000-0008-0000-0100-00009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4" name="TextBox 1823">
          <a:extLst>
            <a:ext uri="{FF2B5EF4-FFF2-40B4-BE49-F238E27FC236}">
              <a16:creationId xmlns:a16="http://schemas.microsoft.com/office/drawing/2014/main" id="{00000000-0008-0000-0100-00009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5" name="TextBox 1824">
          <a:extLst>
            <a:ext uri="{FF2B5EF4-FFF2-40B4-BE49-F238E27FC236}">
              <a16:creationId xmlns:a16="http://schemas.microsoft.com/office/drawing/2014/main" id="{00000000-0008-0000-0100-00009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6" name="TextBox 1825">
          <a:extLst>
            <a:ext uri="{FF2B5EF4-FFF2-40B4-BE49-F238E27FC236}">
              <a16:creationId xmlns:a16="http://schemas.microsoft.com/office/drawing/2014/main" id="{00000000-0008-0000-0100-00009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7" name="TextBox 1826">
          <a:extLst>
            <a:ext uri="{FF2B5EF4-FFF2-40B4-BE49-F238E27FC236}">
              <a16:creationId xmlns:a16="http://schemas.microsoft.com/office/drawing/2014/main" id="{00000000-0008-0000-0100-00009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8" name="TextBox 1827">
          <a:extLst>
            <a:ext uri="{FF2B5EF4-FFF2-40B4-BE49-F238E27FC236}">
              <a16:creationId xmlns:a16="http://schemas.microsoft.com/office/drawing/2014/main" id="{00000000-0008-0000-0100-0000A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29" name="TextBox 1828">
          <a:extLst>
            <a:ext uri="{FF2B5EF4-FFF2-40B4-BE49-F238E27FC236}">
              <a16:creationId xmlns:a16="http://schemas.microsoft.com/office/drawing/2014/main" id="{00000000-0008-0000-0100-0000A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0" name="TextBox 1829">
          <a:extLst>
            <a:ext uri="{FF2B5EF4-FFF2-40B4-BE49-F238E27FC236}">
              <a16:creationId xmlns:a16="http://schemas.microsoft.com/office/drawing/2014/main" id="{00000000-0008-0000-0100-0000A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1" name="TextBox 1830">
          <a:extLst>
            <a:ext uri="{FF2B5EF4-FFF2-40B4-BE49-F238E27FC236}">
              <a16:creationId xmlns:a16="http://schemas.microsoft.com/office/drawing/2014/main" id="{00000000-0008-0000-0100-0000A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2" name="TextBox 1831">
          <a:extLst>
            <a:ext uri="{FF2B5EF4-FFF2-40B4-BE49-F238E27FC236}">
              <a16:creationId xmlns:a16="http://schemas.microsoft.com/office/drawing/2014/main" id="{00000000-0008-0000-0100-0000A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3" name="TextBox 1832">
          <a:extLst>
            <a:ext uri="{FF2B5EF4-FFF2-40B4-BE49-F238E27FC236}">
              <a16:creationId xmlns:a16="http://schemas.microsoft.com/office/drawing/2014/main" id="{00000000-0008-0000-0100-0000A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4" name="TextBox 1833">
          <a:extLst>
            <a:ext uri="{FF2B5EF4-FFF2-40B4-BE49-F238E27FC236}">
              <a16:creationId xmlns:a16="http://schemas.microsoft.com/office/drawing/2014/main" id="{00000000-0008-0000-0100-0000A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5" name="TextBox 1834">
          <a:extLst>
            <a:ext uri="{FF2B5EF4-FFF2-40B4-BE49-F238E27FC236}">
              <a16:creationId xmlns:a16="http://schemas.microsoft.com/office/drawing/2014/main" id="{00000000-0008-0000-0100-0000A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6" name="TextBox 1835">
          <a:extLst>
            <a:ext uri="{FF2B5EF4-FFF2-40B4-BE49-F238E27FC236}">
              <a16:creationId xmlns:a16="http://schemas.microsoft.com/office/drawing/2014/main" id="{00000000-0008-0000-0100-0000A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37" name="TextBox 1836">
          <a:extLst>
            <a:ext uri="{FF2B5EF4-FFF2-40B4-BE49-F238E27FC236}">
              <a16:creationId xmlns:a16="http://schemas.microsoft.com/office/drawing/2014/main" id="{00000000-0008-0000-0100-0000A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38" name="TextBox 1837">
          <a:extLst>
            <a:ext uri="{FF2B5EF4-FFF2-40B4-BE49-F238E27FC236}">
              <a16:creationId xmlns:a16="http://schemas.microsoft.com/office/drawing/2014/main" id="{00000000-0008-0000-0100-0000AA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39" name="TextBox 1838">
          <a:extLst>
            <a:ext uri="{FF2B5EF4-FFF2-40B4-BE49-F238E27FC236}">
              <a16:creationId xmlns:a16="http://schemas.microsoft.com/office/drawing/2014/main" id="{00000000-0008-0000-0100-0000AB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0" name="TextBox 1839">
          <a:extLst>
            <a:ext uri="{FF2B5EF4-FFF2-40B4-BE49-F238E27FC236}">
              <a16:creationId xmlns:a16="http://schemas.microsoft.com/office/drawing/2014/main" id="{00000000-0008-0000-0100-0000AC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1" name="TextBox 1840">
          <a:extLst>
            <a:ext uri="{FF2B5EF4-FFF2-40B4-BE49-F238E27FC236}">
              <a16:creationId xmlns:a16="http://schemas.microsoft.com/office/drawing/2014/main" id="{00000000-0008-0000-0100-0000AD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2" name="TextBox 1841">
          <a:extLst>
            <a:ext uri="{FF2B5EF4-FFF2-40B4-BE49-F238E27FC236}">
              <a16:creationId xmlns:a16="http://schemas.microsoft.com/office/drawing/2014/main" id="{00000000-0008-0000-0100-0000AE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3" name="TextBox 1842">
          <a:extLst>
            <a:ext uri="{FF2B5EF4-FFF2-40B4-BE49-F238E27FC236}">
              <a16:creationId xmlns:a16="http://schemas.microsoft.com/office/drawing/2014/main" id="{00000000-0008-0000-0100-0000AF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4" name="TextBox 1843">
          <a:extLst>
            <a:ext uri="{FF2B5EF4-FFF2-40B4-BE49-F238E27FC236}">
              <a16:creationId xmlns:a16="http://schemas.microsoft.com/office/drawing/2014/main" id="{00000000-0008-0000-0100-0000B0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45" name="TextBox 1844">
          <a:extLst>
            <a:ext uri="{FF2B5EF4-FFF2-40B4-BE49-F238E27FC236}">
              <a16:creationId xmlns:a16="http://schemas.microsoft.com/office/drawing/2014/main" id="{00000000-0008-0000-0100-0000B1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46" name="TextBox 1845">
          <a:extLst>
            <a:ext uri="{FF2B5EF4-FFF2-40B4-BE49-F238E27FC236}">
              <a16:creationId xmlns:a16="http://schemas.microsoft.com/office/drawing/2014/main" id="{00000000-0008-0000-0100-0000B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47" name="TextBox 1846">
          <a:extLst>
            <a:ext uri="{FF2B5EF4-FFF2-40B4-BE49-F238E27FC236}">
              <a16:creationId xmlns:a16="http://schemas.microsoft.com/office/drawing/2014/main" id="{00000000-0008-0000-0100-0000B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48" name="TextBox 1847">
          <a:extLst>
            <a:ext uri="{FF2B5EF4-FFF2-40B4-BE49-F238E27FC236}">
              <a16:creationId xmlns:a16="http://schemas.microsoft.com/office/drawing/2014/main" id="{00000000-0008-0000-0100-0000B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49" name="TextBox 1848">
          <a:extLst>
            <a:ext uri="{FF2B5EF4-FFF2-40B4-BE49-F238E27FC236}">
              <a16:creationId xmlns:a16="http://schemas.microsoft.com/office/drawing/2014/main" id="{00000000-0008-0000-0100-0000B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0" name="TextBox 1849">
          <a:extLst>
            <a:ext uri="{FF2B5EF4-FFF2-40B4-BE49-F238E27FC236}">
              <a16:creationId xmlns:a16="http://schemas.microsoft.com/office/drawing/2014/main" id="{00000000-0008-0000-0100-0000B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1" name="TextBox 1850">
          <a:extLst>
            <a:ext uri="{FF2B5EF4-FFF2-40B4-BE49-F238E27FC236}">
              <a16:creationId xmlns:a16="http://schemas.microsoft.com/office/drawing/2014/main" id="{00000000-0008-0000-0100-0000B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2" name="TextBox 1851">
          <a:extLst>
            <a:ext uri="{FF2B5EF4-FFF2-40B4-BE49-F238E27FC236}">
              <a16:creationId xmlns:a16="http://schemas.microsoft.com/office/drawing/2014/main" id="{00000000-0008-0000-0100-0000B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3" name="TextBox 1852">
          <a:extLst>
            <a:ext uri="{FF2B5EF4-FFF2-40B4-BE49-F238E27FC236}">
              <a16:creationId xmlns:a16="http://schemas.microsoft.com/office/drawing/2014/main" id="{00000000-0008-0000-0100-0000B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4" name="TextBox 1853">
          <a:extLst>
            <a:ext uri="{FF2B5EF4-FFF2-40B4-BE49-F238E27FC236}">
              <a16:creationId xmlns:a16="http://schemas.microsoft.com/office/drawing/2014/main" id="{00000000-0008-0000-0100-0000B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5" name="TextBox 1854">
          <a:extLst>
            <a:ext uri="{FF2B5EF4-FFF2-40B4-BE49-F238E27FC236}">
              <a16:creationId xmlns:a16="http://schemas.microsoft.com/office/drawing/2014/main" id="{00000000-0008-0000-0100-0000B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6" name="TextBox 1855">
          <a:extLst>
            <a:ext uri="{FF2B5EF4-FFF2-40B4-BE49-F238E27FC236}">
              <a16:creationId xmlns:a16="http://schemas.microsoft.com/office/drawing/2014/main" id="{00000000-0008-0000-0100-0000B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7" name="TextBox 1856">
          <a:extLst>
            <a:ext uri="{FF2B5EF4-FFF2-40B4-BE49-F238E27FC236}">
              <a16:creationId xmlns:a16="http://schemas.microsoft.com/office/drawing/2014/main" id="{00000000-0008-0000-0100-0000B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8" name="TextBox 1857">
          <a:extLst>
            <a:ext uri="{FF2B5EF4-FFF2-40B4-BE49-F238E27FC236}">
              <a16:creationId xmlns:a16="http://schemas.microsoft.com/office/drawing/2014/main" id="{00000000-0008-0000-0100-0000B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59" name="TextBox 1858">
          <a:extLst>
            <a:ext uri="{FF2B5EF4-FFF2-40B4-BE49-F238E27FC236}">
              <a16:creationId xmlns:a16="http://schemas.microsoft.com/office/drawing/2014/main" id="{00000000-0008-0000-0100-0000B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60" name="TextBox 1859">
          <a:extLst>
            <a:ext uri="{FF2B5EF4-FFF2-40B4-BE49-F238E27FC236}">
              <a16:creationId xmlns:a16="http://schemas.microsoft.com/office/drawing/2014/main" id="{00000000-0008-0000-0100-0000C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61" name="TextBox 1860">
          <a:extLst>
            <a:ext uri="{FF2B5EF4-FFF2-40B4-BE49-F238E27FC236}">
              <a16:creationId xmlns:a16="http://schemas.microsoft.com/office/drawing/2014/main" id="{00000000-0008-0000-0100-0000C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2" name="TextBox 1861">
          <a:extLst>
            <a:ext uri="{FF2B5EF4-FFF2-40B4-BE49-F238E27FC236}">
              <a16:creationId xmlns:a16="http://schemas.microsoft.com/office/drawing/2014/main" id="{00000000-0008-0000-0100-0000C2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3" name="TextBox 1862">
          <a:extLst>
            <a:ext uri="{FF2B5EF4-FFF2-40B4-BE49-F238E27FC236}">
              <a16:creationId xmlns:a16="http://schemas.microsoft.com/office/drawing/2014/main" id="{00000000-0008-0000-0100-0000C3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4" name="TextBox 1863">
          <a:extLst>
            <a:ext uri="{FF2B5EF4-FFF2-40B4-BE49-F238E27FC236}">
              <a16:creationId xmlns:a16="http://schemas.microsoft.com/office/drawing/2014/main" id="{00000000-0008-0000-0100-0000C4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5" name="TextBox 1864">
          <a:extLst>
            <a:ext uri="{FF2B5EF4-FFF2-40B4-BE49-F238E27FC236}">
              <a16:creationId xmlns:a16="http://schemas.microsoft.com/office/drawing/2014/main" id="{00000000-0008-0000-0100-0000C5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6" name="TextBox 1865">
          <a:extLst>
            <a:ext uri="{FF2B5EF4-FFF2-40B4-BE49-F238E27FC236}">
              <a16:creationId xmlns:a16="http://schemas.microsoft.com/office/drawing/2014/main" id="{00000000-0008-0000-0100-0000C6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7" name="TextBox 1866">
          <a:extLst>
            <a:ext uri="{FF2B5EF4-FFF2-40B4-BE49-F238E27FC236}">
              <a16:creationId xmlns:a16="http://schemas.microsoft.com/office/drawing/2014/main" id="{00000000-0008-0000-0100-0000C7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8" name="TextBox 1867">
          <a:extLst>
            <a:ext uri="{FF2B5EF4-FFF2-40B4-BE49-F238E27FC236}">
              <a16:creationId xmlns:a16="http://schemas.microsoft.com/office/drawing/2014/main" id="{00000000-0008-0000-0100-0000C8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69" name="TextBox 1868">
          <a:extLst>
            <a:ext uri="{FF2B5EF4-FFF2-40B4-BE49-F238E27FC236}">
              <a16:creationId xmlns:a16="http://schemas.microsoft.com/office/drawing/2014/main" id="{00000000-0008-0000-0100-0000C9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0" name="TextBox 1869">
          <a:extLst>
            <a:ext uri="{FF2B5EF4-FFF2-40B4-BE49-F238E27FC236}">
              <a16:creationId xmlns:a16="http://schemas.microsoft.com/office/drawing/2014/main" id="{00000000-0008-0000-0100-0000C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1" name="TextBox 1870">
          <a:extLst>
            <a:ext uri="{FF2B5EF4-FFF2-40B4-BE49-F238E27FC236}">
              <a16:creationId xmlns:a16="http://schemas.microsoft.com/office/drawing/2014/main" id="{00000000-0008-0000-0100-0000C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2" name="TextBox 1871">
          <a:extLst>
            <a:ext uri="{FF2B5EF4-FFF2-40B4-BE49-F238E27FC236}">
              <a16:creationId xmlns:a16="http://schemas.microsoft.com/office/drawing/2014/main" id="{00000000-0008-0000-0100-0000C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3" name="TextBox 1872">
          <a:extLst>
            <a:ext uri="{FF2B5EF4-FFF2-40B4-BE49-F238E27FC236}">
              <a16:creationId xmlns:a16="http://schemas.microsoft.com/office/drawing/2014/main" id="{00000000-0008-0000-0100-0000C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4" name="TextBox 1873">
          <a:extLst>
            <a:ext uri="{FF2B5EF4-FFF2-40B4-BE49-F238E27FC236}">
              <a16:creationId xmlns:a16="http://schemas.microsoft.com/office/drawing/2014/main" id="{00000000-0008-0000-0100-0000C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5" name="TextBox 1874">
          <a:extLst>
            <a:ext uri="{FF2B5EF4-FFF2-40B4-BE49-F238E27FC236}">
              <a16:creationId xmlns:a16="http://schemas.microsoft.com/office/drawing/2014/main" id="{00000000-0008-0000-0100-0000C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6" name="TextBox 1875">
          <a:extLst>
            <a:ext uri="{FF2B5EF4-FFF2-40B4-BE49-F238E27FC236}">
              <a16:creationId xmlns:a16="http://schemas.microsoft.com/office/drawing/2014/main" id="{00000000-0008-0000-0100-0000D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7" name="TextBox 1876">
          <a:extLst>
            <a:ext uri="{FF2B5EF4-FFF2-40B4-BE49-F238E27FC236}">
              <a16:creationId xmlns:a16="http://schemas.microsoft.com/office/drawing/2014/main" id="{00000000-0008-0000-0100-0000D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8" name="TextBox 1877">
          <a:extLst>
            <a:ext uri="{FF2B5EF4-FFF2-40B4-BE49-F238E27FC236}">
              <a16:creationId xmlns:a16="http://schemas.microsoft.com/office/drawing/2014/main" id="{00000000-0008-0000-0100-0000D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79" name="TextBox 1878">
          <a:extLst>
            <a:ext uri="{FF2B5EF4-FFF2-40B4-BE49-F238E27FC236}">
              <a16:creationId xmlns:a16="http://schemas.microsoft.com/office/drawing/2014/main" id="{00000000-0008-0000-0100-0000D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0" name="TextBox 1879">
          <a:extLst>
            <a:ext uri="{FF2B5EF4-FFF2-40B4-BE49-F238E27FC236}">
              <a16:creationId xmlns:a16="http://schemas.microsoft.com/office/drawing/2014/main" id="{00000000-0008-0000-0100-0000D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1" name="TextBox 1880">
          <a:extLst>
            <a:ext uri="{FF2B5EF4-FFF2-40B4-BE49-F238E27FC236}">
              <a16:creationId xmlns:a16="http://schemas.microsoft.com/office/drawing/2014/main" id="{00000000-0008-0000-0100-0000D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2" name="TextBox 1881">
          <a:extLst>
            <a:ext uri="{FF2B5EF4-FFF2-40B4-BE49-F238E27FC236}">
              <a16:creationId xmlns:a16="http://schemas.microsoft.com/office/drawing/2014/main" id="{00000000-0008-0000-0100-0000D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3" name="TextBox 1882">
          <a:extLst>
            <a:ext uri="{FF2B5EF4-FFF2-40B4-BE49-F238E27FC236}">
              <a16:creationId xmlns:a16="http://schemas.microsoft.com/office/drawing/2014/main" id="{00000000-0008-0000-0100-0000D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4" name="TextBox 1883">
          <a:extLst>
            <a:ext uri="{FF2B5EF4-FFF2-40B4-BE49-F238E27FC236}">
              <a16:creationId xmlns:a16="http://schemas.microsoft.com/office/drawing/2014/main" id="{00000000-0008-0000-0100-0000D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85" name="TextBox 1884">
          <a:extLst>
            <a:ext uri="{FF2B5EF4-FFF2-40B4-BE49-F238E27FC236}">
              <a16:creationId xmlns:a16="http://schemas.microsoft.com/office/drawing/2014/main" id="{00000000-0008-0000-0100-0000D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86" name="TextBox 1885">
          <a:extLst>
            <a:ext uri="{FF2B5EF4-FFF2-40B4-BE49-F238E27FC236}">
              <a16:creationId xmlns:a16="http://schemas.microsoft.com/office/drawing/2014/main" id="{00000000-0008-0000-0100-0000DA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87" name="TextBox 1886">
          <a:extLst>
            <a:ext uri="{FF2B5EF4-FFF2-40B4-BE49-F238E27FC236}">
              <a16:creationId xmlns:a16="http://schemas.microsoft.com/office/drawing/2014/main" id="{00000000-0008-0000-0100-0000DB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88" name="TextBox 1887">
          <a:extLst>
            <a:ext uri="{FF2B5EF4-FFF2-40B4-BE49-F238E27FC236}">
              <a16:creationId xmlns:a16="http://schemas.microsoft.com/office/drawing/2014/main" id="{00000000-0008-0000-0100-0000DC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89" name="TextBox 1888">
          <a:extLst>
            <a:ext uri="{FF2B5EF4-FFF2-40B4-BE49-F238E27FC236}">
              <a16:creationId xmlns:a16="http://schemas.microsoft.com/office/drawing/2014/main" id="{00000000-0008-0000-0100-0000DD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90" name="TextBox 1889">
          <a:extLst>
            <a:ext uri="{FF2B5EF4-FFF2-40B4-BE49-F238E27FC236}">
              <a16:creationId xmlns:a16="http://schemas.microsoft.com/office/drawing/2014/main" id="{00000000-0008-0000-0100-0000DE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91" name="TextBox 1890">
          <a:extLst>
            <a:ext uri="{FF2B5EF4-FFF2-40B4-BE49-F238E27FC236}">
              <a16:creationId xmlns:a16="http://schemas.microsoft.com/office/drawing/2014/main" id="{00000000-0008-0000-0100-0000DF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92" name="TextBox 1891">
          <a:extLst>
            <a:ext uri="{FF2B5EF4-FFF2-40B4-BE49-F238E27FC236}">
              <a16:creationId xmlns:a16="http://schemas.microsoft.com/office/drawing/2014/main" id="{00000000-0008-0000-0100-0000E0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893" name="TextBox 1892">
          <a:extLst>
            <a:ext uri="{FF2B5EF4-FFF2-40B4-BE49-F238E27FC236}">
              <a16:creationId xmlns:a16="http://schemas.microsoft.com/office/drawing/2014/main" id="{00000000-0008-0000-0100-0000E1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4" name="TextBox 1893">
          <a:extLst>
            <a:ext uri="{FF2B5EF4-FFF2-40B4-BE49-F238E27FC236}">
              <a16:creationId xmlns:a16="http://schemas.microsoft.com/office/drawing/2014/main" id="{00000000-0008-0000-0100-0000E2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5" name="TextBox 1894">
          <a:extLst>
            <a:ext uri="{FF2B5EF4-FFF2-40B4-BE49-F238E27FC236}">
              <a16:creationId xmlns:a16="http://schemas.microsoft.com/office/drawing/2014/main" id="{00000000-0008-0000-0100-0000E3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6" name="TextBox 1895">
          <a:extLst>
            <a:ext uri="{FF2B5EF4-FFF2-40B4-BE49-F238E27FC236}">
              <a16:creationId xmlns:a16="http://schemas.microsoft.com/office/drawing/2014/main" id="{00000000-0008-0000-0100-0000E4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7" name="TextBox 1896">
          <a:extLst>
            <a:ext uri="{FF2B5EF4-FFF2-40B4-BE49-F238E27FC236}">
              <a16:creationId xmlns:a16="http://schemas.microsoft.com/office/drawing/2014/main" id="{00000000-0008-0000-0100-0000E5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8" name="TextBox 1897">
          <a:extLst>
            <a:ext uri="{FF2B5EF4-FFF2-40B4-BE49-F238E27FC236}">
              <a16:creationId xmlns:a16="http://schemas.microsoft.com/office/drawing/2014/main" id="{00000000-0008-0000-0100-0000E6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899" name="TextBox 1898">
          <a:extLst>
            <a:ext uri="{FF2B5EF4-FFF2-40B4-BE49-F238E27FC236}">
              <a16:creationId xmlns:a16="http://schemas.microsoft.com/office/drawing/2014/main" id="{00000000-0008-0000-0100-0000E7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0" name="TextBox 1899">
          <a:extLst>
            <a:ext uri="{FF2B5EF4-FFF2-40B4-BE49-F238E27FC236}">
              <a16:creationId xmlns:a16="http://schemas.microsoft.com/office/drawing/2014/main" id="{00000000-0008-0000-0100-0000E8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1" name="TextBox 1900">
          <a:extLst>
            <a:ext uri="{FF2B5EF4-FFF2-40B4-BE49-F238E27FC236}">
              <a16:creationId xmlns:a16="http://schemas.microsoft.com/office/drawing/2014/main" id="{00000000-0008-0000-0100-0000E9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2" name="TextBox 1901">
          <a:extLst>
            <a:ext uri="{FF2B5EF4-FFF2-40B4-BE49-F238E27FC236}">
              <a16:creationId xmlns:a16="http://schemas.microsoft.com/office/drawing/2014/main" id="{00000000-0008-0000-0100-0000E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3" name="TextBox 1902">
          <a:extLst>
            <a:ext uri="{FF2B5EF4-FFF2-40B4-BE49-F238E27FC236}">
              <a16:creationId xmlns:a16="http://schemas.microsoft.com/office/drawing/2014/main" id="{00000000-0008-0000-0100-0000E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4" name="TextBox 1903">
          <a:extLst>
            <a:ext uri="{FF2B5EF4-FFF2-40B4-BE49-F238E27FC236}">
              <a16:creationId xmlns:a16="http://schemas.microsoft.com/office/drawing/2014/main" id="{00000000-0008-0000-0100-0000E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5" name="TextBox 1904">
          <a:extLst>
            <a:ext uri="{FF2B5EF4-FFF2-40B4-BE49-F238E27FC236}">
              <a16:creationId xmlns:a16="http://schemas.microsoft.com/office/drawing/2014/main" id="{00000000-0008-0000-0100-0000E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6" name="TextBox 1905">
          <a:extLst>
            <a:ext uri="{FF2B5EF4-FFF2-40B4-BE49-F238E27FC236}">
              <a16:creationId xmlns:a16="http://schemas.microsoft.com/office/drawing/2014/main" id="{00000000-0008-0000-0100-0000E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7" name="TextBox 1906">
          <a:extLst>
            <a:ext uri="{FF2B5EF4-FFF2-40B4-BE49-F238E27FC236}">
              <a16:creationId xmlns:a16="http://schemas.microsoft.com/office/drawing/2014/main" id="{00000000-0008-0000-0100-0000E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8" name="TextBox 1907">
          <a:extLst>
            <a:ext uri="{FF2B5EF4-FFF2-40B4-BE49-F238E27FC236}">
              <a16:creationId xmlns:a16="http://schemas.microsoft.com/office/drawing/2014/main" id="{00000000-0008-0000-0100-0000F0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09" name="TextBox 1908">
          <a:extLst>
            <a:ext uri="{FF2B5EF4-FFF2-40B4-BE49-F238E27FC236}">
              <a16:creationId xmlns:a16="http://schemas.microsoft.com/office/drawing/2014/main" id="{00000000-0008-0000-0100-0000F1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0" name="TextBox 1909">
          <a:extLst>
            <a:ext uri="{FF2B5EF4-FFF2-40B4-BE49-F238E27FC236}">
              <a16:creationId xmlns:a16="http://schemas.microsoft.com/office/drawing/2014/main" id="{00000000-0008-0000-0100-0000F2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1" name="TextBox 1910">
          <a:extLst>
            <a:ext uri="{FF2B5EF4-FFF2-40B4-BE49-F238E27FC236}">
              <a16:creationId xmlns:a16="http://schemas.microsoft.com/office/drawing/2014/main" id="{00000000-0008-0000-0100-0000F3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2" name="TextBox 1911">
          <a:extLst>
            <a:ext uri="{FF2B5EF4-FFF2-40B4-BE49-F238E27FC236}">
              <a16:creationId xmlns:a16="http://schemas.microsoft.com/office/drawing/2014/main" id="{00000000-0008-0000-0100-0000F4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3" name="TextBox 1912">
          <a:extLst>
            <a:ext uri="{FF2B5EF4-FFF2-40B4-BE49-F238E27FC236}">
              <a16:creationId xmlns:a16="http://schemas.microsoft.com/office/drawing/2014/main" id="{00000000-0008-0000-0100-0000F5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4" name="TextBox 1913">
          <a:extLst>
            <a:ext uri="{FF2B5EF4-FFF2-40B4-BE49-F238E27FC236}">
              <a16:creationId xmlns:a16="http://schemas.microsoft.com/office/drawing/2014/main" id="{00000000-0008-0000-0100-0000F6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5" name="TextBox 1914">
          <a:extLst>
            <a:ext uri="{FF2B5EF4-FFF2-40B4-BE49-F238E27FC236}">
              <a16:creationId xmlns:a16="http://schemas.microsoft.com/office/drawing/2014/main" id="{00000000-0008-0000-0100-0000F7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6" name="TextBox 1915">
          <a:extLst>
            <a:ext uri="{FF2B5EF4-FFF2-40B4-BE49-F238E27FC236}">
              <a16:creationId xmlns:a16="http://schemas.microsoft.com/office/drawing/2014/main" id="{00000000-0008-0000-0100-0000F8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17" name="TextBox 1916">
          <a:extLst>
            <a:ext uri="{FF2B5EF4-FFF2-40B4-BE49-F238E27FC236}">
              <a16:creationId xmlns:a16="http://schemas.microsoft.com/office/drawing/2014/main" id="{00000000-0008-0000-0100-0000F901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18" name="TextBox 1917">
          <a:extLst>
            <a:ext uri="{FF2B5EF4-FFF2-40B4-BE49-F238E27FC236}">
              <a16:creationId xmlns:a16="http://schemas.microsoft.com/office/drawing/2014/main" id="{00000000-0008-0000-0100-0000FA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19" name="TextBox 1918">
          <a:extLst>
            <a:ext uri="{FF2B5EF4-FFF2-40B4-BE49-F238E27FC236}">
              <a16:creationId xmlns:a16="http://schemas.microsoft.com/office/drawing/2014/main" id="{00000000-0008-0000-0100-0000FB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0" name="TextBox 1919">
          <a:extLst>
            <a:ext uri="{FF2B5EF4-FFF2-40B4-BE49-F238E27FC236}">
              <a16:creationId xmlns:a16="http://schemas.microsoft.com/office/drawing/2014/main" id="{00000000-0008-0000-0100-0000FC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1" name="TextBox 1920">
          <a:extLst>
            <a:ext uri="{FF2B5EF4-FFF2-40B4-BE49-F238E27FC236}">
              <a16:creationId xmlns:a16="http://schemas.microsoft.com/office/drawing/2014/main" id="{00000000-0008-0000-0100-0000FD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2" name="TextBox 1921">
          <a:extLst>
            <a:ext uri="{FF2B5EF4-FFF2-40B4-BE49-F238E27FC236}">
              <a16:creationId xmlns:a16="http://schemas.microsoft.com/office/drawing/2014/main" id="{00000000-0008-0000-0100-0000FE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3" name="TextBox 1922">
          <a:extLst>
            <a:ext uri="{FF2B5EF4-FFF2-40B4-BE49-F238E27FC236}">
              <a16:creationId xmlns:a16="http://schemas.microsoft.com/office/drawing/2014/main" id="{00000000-0008-0000-0100-0000FF01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4" name="TextBox 1923">
          <a:extLst>
            <a:ext uri="{FF2B5EF4-FFF2-40B4-BE49-F238E27FC236}">
              <a16:creationId xmlns:a16="http://schemas.microsoft.com/office/drawing/2014/main" id="{00000000-0008-0000-0100-000000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5" name="TextBox 1924">
          <a:extLst>
            <a:ext uri="{FF2B5EF4-FFF2-40B4-BE49-F238E27FC236}">
              <a16:creationId xmlns:a16="http://schemas.microsoft.com/office/drawing/2014/main" id="{00000000-0008-0000-0100-000001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6" name="TextBox 1925">
          <a:extLst>
            <a:ext uri="{FF2B5EF4-FFF2-40B4-BE49-F238E27FC236}">
              <a16:creationId xmlns:a16="http://schemas.microsoft.com/office/drawing/2014/main" id="{00000000-0008-0000-0100-000002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7" name="TextBox 1926">
          <a:extLst>
            <a:ext uri="{FF2B5EF4-FFF2-40B4-BE49-F238E27FC236}">
              <a16:creationId xmlns:a16="http://schemas.microsoft.com/office/drawing/2014/main" id="{00000000-0008-0000-0100-000003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8" name="TextBox 1927">
          <a:extLst>
            <a:ext uri="{FF2B5EF4-FFF2-40B4-BE49-F238E27FC236}">
              <a16:creationId xmlns:a16="http://schemas.microsoft.com/office/drawing/2014/main" id="{00000000-0008-0000-0100-000004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29" name="TextBox 1928">
          <a:extLst>
            <a:ext uri="{FF2B5EF4-FFF2-40B4-BE49-F238E27FC236}">
              <a16:creationId xmlns:a16="http://schemas.microsoft.com/office/drawing/2014/main" id="{00000000-0008-0000-0100-000005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30" name="TextBox 1929">
          <a:extLst>
            <a:ext uri="{FF2B5EF4-FFF2-40B4-BE49-F238E27FC236}">
              <a16:creationId xmlns:a16="http://schemas.microsoft.com/office/drawing/2014/main" id="{00000000-0008-0000-0100-000006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31" name="TextBox 1930">
          <a:extLst>
            <a:ext uri="{FF2B5EF4-FFF2-40B4-BE49-F238E27FC236}">
              <a16:creationId xmlns:a16="http://schemas.microsoft.com/office/drawing/2014/main" id="{00000000-0008-0000-0100-000007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32" name="TextBox 1931">
          <a:extLst>
            <a:ext uri="{FF2B5EF4-FFF2-40B4-BE49-F238E27FC236}">
              <a16:creationId xmlns:a16="http://schemas.microsoft.com/office/drawing/2014/main" id="{00000000-0008-0000-0100-000008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33" name="TextBox 1932">
          <a:extLst>
            <a:ext uri="{FF2B5EF4-FFF2-40B4-BE49-F238E27FC236}">
              <a16:creationId xmlns:a16="http://schemas.microsoft.com/office/drawing/2014/main" id="{00000000-0008-0000-0100-000009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4" name="TextBox 1933">
          <a:extLst>
            <a:ext uri="{FF2B5EF4-FFF2-40B4-BE49-F238E27FC236}">
              <a16:creationId xmlns:a16="http://schemas.microsoft.com/office/drawing/2014/main" id="{00000000-0008-0000-0100-000022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5" name="TextBox 1934">
          <a:extLst>
            <a:ext uri="{FF2B5EF4-FFF2-40B4-BE49-F238E27FC236}">
              <a16:creationId xmlns:a16="http://schemas.microsoft.com/office/drawing/2014/main" id="{00000000-0008-0000-0100-000023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6" name="TextBox 1935">
          <a:extLst>
            <a:ext uri="{FF2B5EF4-FFF2-40B4-BE49-F238E27FC236}">
              <a16:creationId xmlns:a16="http://schemas.microsoft.com/office/drawing/2014/main" id="{00000000-0008-0000-0100-000024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7" name="TextBox 1936">
          <a:extLst>
            <a:ext uri="{FF2B5EF4-FFF2-40B4-BE49-F238E27FC236}">
              <a16:creationId xmlns:a16="http://schemas.microsoft.com/office/drawing/2014/main" id="{00000000-0008-0000-0100-000025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8" name="TextBox 1937">
          <a:extLst>
            <a:ext uri="{FF2B5EF4-FFF2-40B4-BE49-F238E27FC236}">
              <a16:creationId xmlns:a16="http://schemas.microsoft.com/office/drawing/2014/main" id="{00000000-0008-0000-0100-000026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39" name="TextBox 1938">
          <a:extLst>
            <a:ext uri="{FF2B5EF4-FFF2-40B4-BE49-F238E27FC236}">
              <a16:creationId xmlns:a16="http://schemas.microsoft.com/office/drawing/2014/main" id="{00000000-0008-0000-0100-000027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40" name="TextBox 1939">
          <a:extLst>
            <a:ext uri="{FF2B5EF4-FFF2-40B4-BE49-F238E27FC236}">
              <a16:creationId xmlns:a16="http://schemas.microsoft.com/office/drawing/2014/main" id="{00000000-0008-0000-0100-000028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58</xdr:row>
      <xdr:rowOff>0</xdr:rowOff>
    </xdr:from>
    <xdr:ext cx="184731" cy="264560"/>
    <xdr:sp macro="" textlink="">
      <xdr:nvSpPr>
        <xdr:cNvPr id="1941" name="TextBox 1940">
          <a:extLst>
            <a:ext uri="{FF2B5EF4-FFF2-40B4-BE49-F238E27FC236}">
              <a16:creationId xmlns:a16="http://schemas.microsoft.com/office/drawing/2014/main" id="{00000000-0008-0000-0100-000029020000}"/>
            </a:ext>
          </a:extLst>
        </xdr:cNvPr>
        <xdr:cNvSpPr txBox="1"/>
      </xdr:nvSpPr>
      <xdr:spPr>
        <a:xfrm>
          <a:off x="10858915"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2" name="TextBox 1941">
          <a:extLst>
            <a:ext uri="{FF2B5EF4-FFF2-40B4-BE49-F238E27FC236}">
              <a16:creationId xmlns:a16="http://schemas.microsoft.com/office/drawing/2014/main" id="{00000000-0008-0000-0100-00002A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3" name="TextBox 1942">
          <a:extLst>
            <a:ext uri="{FF2B5EF4-FFF2-40B4-BE49-F238E27FC236}">
              <a16:creationId xmlns:a16="http://schemas.microsoft.com/office/drawing/2014/main" id="{00000000-0008-0000-0100-00002B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4" name="TextBox 1943">
          <a:extLst>
            <a:ext uri="{FF2B5EF4-FFF2-40B4-BE49-F238E27FC236}">
              <a16:creationId xmlns:a16="http://schemas.microsoft.com/office/drawing/2014/main" id="{00000000-0008-0000-0100-00002C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5" name="TextBox 1944">
          <a:extLst>
            <a:ext uri="{FF2B5EF4-FFF2-40B4-BE49-F238E27FC236}">
              <a16:creationId xmlns:a16="http://schemas.microsoft.com/office/drawing/2014/main" id="{00000000-0008-0000-0100-00002D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6" name="TextBox 1945">
          <a:extLst>
            <a:ext uri="{FF2B5EF4-FFF2-40B4-BE49-F238E27FC236}">
              <a16:creationId xmlns:a16="http://schemas.microsoft.com/office/drawing/2014/main" id="{00000000-0008-0000-0100-00002E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7" name="TextBox 1946">
          <a:extLst>
            <a:ext uri="{FF2B5EF4-FFF2-40B4-BE49-F238E27FC236}">
              <a16:creationId xmlns:a16="http://schemas.microsoft.com/office/drawing/2014/main" id="{00000000-0008-0000-0100-00002F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8" name="TextBox 1947">
          <a:extLst>
            <a:ext uri="{FF2B5EF4-FFF2-40B4-BE49-F238E27FC236}">
              <a16:creationId xmlns:a16="http://schemas.microsoft.com/office/drawing/2014/main" id="{00000000-0008-0000-0100-000030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49" name="TextBox 1948">
          <a:extLst>
            <a:ext uri="{FF2B5EF4-FFF2-40B4-BE49-F238E27FC236}">
              <a16:creationId xmlns:a16="http://schemas.microsoft.com/office/drawing/2014/main" id="{00000000-0008-0000-0100-000031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0" name="TextBox 1949">
          <a:extLst>
            <a:ext uri="{FF2B5EF4-FFF2-40B4-BE49-F238E27FC236}">
              <a16:creationId xmlns:a16="http://schemas.microsoft.com/office/drawing/2014/main" id="{00000000-0008-0000-0100-000032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1" name="TextBox 1950">
          <a:extLst>
            <a:ext uri="{FF2B5EF4-FFF2-40B4-BE49-F238E27FC236}">
              <a16:creationId xmlns:a16="http://schemas.microsoft.com/office/drawing/2014/main" id="{00000000-0008-0000-0100-000033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2" name="TextBox 1951">
          <a:extLst>
            <a:ext uri="{FF2B5EF4-FFF2-40B4-BE49-F238E27FC236}">
              <a16:creationId xmlns:a16="http://schemas.microsoft.com/office/drawing/2014/main" id="{00000000-0008-0000-0100-000034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3" name="TextBox 1952">
          <a:extLst>
            <a:ext uri="{FF2B5EF4-FFF2-40B4-BE49-F238E27FC236}">
              <a16:creationId xmlns:a16="http://schemas.microsoft.com/office/drawing/2014/main" id="{00000000-0008-0000-0100-000035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4" name="TextBox 1953">
          <a:extLst>
            <a:ext uri="{FF2B5EF4-FFF2-40B4-BE49-F238E27FC236}">
              <a16:creationId xmlns:a16="http://schemas.microsoft.com/office/drawing/2014/main" id="{00000000-0008-0000-0100-000036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5" name="TextBox 1954">
          <a:extLst>
            <a:ext uri="{FF2B5EF4-FFF2-40B4-BE49-F238E27FC236}">
              <a16:creationId xmlns:a16="http://schemas.microsoft.com/office/drawing/2014/main" id="{00000000-0008-0000-0100-000037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6" name="TextBox 1955">
          <a:extLst>
            <a:ext uri="{FF2B5EF4-FFF2-40B4-BE49-F238E27FC236}">
              <a16:creationId xmlns:a16="http://schemas.microsoft.com/office/drawing/2014/main" id="{00000000-0008-0000-0100-000038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58</xdr:row>
      <xdr:rowOff>0</xdr:rowOff>
    </xdr:from>
    <xdr:ext cx="184731" cy="264560"/>
    <xdr:sp macro="" textlink="">
      <xdr:nvSpPr>
        <xdr:cNvPr id="1957" name="TextBox 1956">
          <a:extLst>
            <a:ext uri="{FF2B5EF4-FFF2-40B4-BE49-F238E27FC236}">
              <a16:creationId xmlns:a16="http://schemas.microsoft.com/office/drawing/2014/main" id="{00000000-0008-0000-0100-000039020000}"/>
            </a:ext>
          </a:extLst>
        </xdr:cNvPr>
        <xdr:cNvSpPr txBox="1"/>
      </xdr:nvSpPr>
      <xdr:spPr>
        <a:xfrm>
          <a:off x="10858500" y="34251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58" name="TextBox 1957">
          <a:extLst>
            <a:ext uri="{FF2B5EF4-FFF2-40B4-BE49-F238E27FC236}">
              <a16:creationId xmlns:a16="http://schemas.microsoft.com/office/drawing/2014/main" id="{C0A98228-374E-4E23-A4B2-4A4CD07FBA69}"/>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59" name="TextBox 1958">
          <a:extLst>
            <a:ext uri="{FF2B5EF4-FFF2-40B4-BE49-F238E27FC236}">
              <a16:creationId xmlns:a16="http://schemas.microsoft.com/office/drawing/2014/main" id="{0D8DEF85-55A7-4312-B1B4-226C46831FE2}"/>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0" name="TextBox 1959">
          <a:extLst>
            <a:ext uri="{FF2B5EF4-FFF2-40B4-BE49-F238E27FC236}">
              <a16:creationId xmlns:a16="http://schemas.microsoft.com/office/drawing/2014/main" id="{969F56C5-AA13-4DA5-8EBF-CDD8F598575E}"/>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1" name="TextBox 1960">
          <a:extLst>
            <a:ext uri="{FF2B5EF4-FFF2-40B4-BE49-F238E27FC236}">
              <a16:creationId xmlns:a16="http://schemas.microsoft.com/office/drawing/2014/main" id="{785C09F3-AC33-4EB5-85F8-E06E16D5C8B8}"/>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1962" name="TextBox 1961">
          <a:extLst>
            <a:ext uri="{FF2B5EF4-FFF2-40B4-BE49-F238E27FC236}">
              <a16:creationId xmlns:a16="http://schemas.microsoft.com/office/drawing/2014/main" id="{15C84669-18DA-4B66-AF3C-672BDFC77D7C}"/>
            </a:ext>
          </a:extLst>
        </xdr:cNvPr>
        <xdr:cNvSpPr txBox="1"/>
      </xdr:nvSpPr>
      <xdr:spPr>
        <a:xfrm flipH="1">
          <a:off x="419100" y="4000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3" name="TextBox 1962">
          <a:extLst>
            <a:ext uri="{FF2B5EF4-FFF2-40B4-BE49-F238E27FC236}">
              <a16:creationId xmlns:a16="http://schemas.microsoft.com/office/drawing/2014/main" id="{C0A98228-374E-4E23-A4B2-4A4CD07FBA69}"/>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4" name="TextBox 1963">
          <a:extLst>
            <a:ext uri="{FF2B5EF4-FFF2-40B4-BE49-F238E27FC236}">
              <a16:creationId xmlns:a16="http://schemas.microsoft.com/office/drawing/2014/main" id="{0D8DEF85-55A7-4312-B1B4-226C46831FE2}"/>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5" name="TextBox 1964">
          <a:extLst>
            <a:ext uri="{FF2B5EF4-FFF2-40B4-BE49-F238E27FC236}">
              <a16:creationId xmlns:a16="http://schemas.microsoft.com/office/drawing/2014/main" id="{969F56C5-AA13-4DA5-8EBF-CDD8F598575E}"/>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6" name="TextBox 1965">
          <a:extLst>
            <a:ext uri="{FF2B5EF4-FFF2-40B4-BE49-F238E27FC236}">
              <a16:creationId xmlns:a16="http://schemas.microsoft.com/office/drawing/2014/main" id="{785C09F3-AC33-4EB5-85F8-E06E16D5C8B8}"/>
            </a:ext>
          </a:extLst>
        </xdr:cNvPr>
        <xdr:cNvSpPr txBox="1"/>
      </xdr:nvSpPr>
      <xdr:spPr>
        <a:xfrm>
          <a:off x="11148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7" name="TextBox 1966">
          <a:extLst>
            <a:ext uri="{FF2B5EF4-FFF2-40B4-BE49-F238E27FC236}">
              <a16:creationId xmlns:a16="http://schemas.microsoft.com/office/drawing/2014/main" id="{63154081-8FB7-428B-8067-BFBF475B447B}"/>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8" name="TextBox 1967">
          <a:extLst>
            <a:ext uri="{FF2B5EF4-FFF2-40B4-BE49-F238E27FC236}">
              <a16:creationId xmlns:a16="http://schemas.microsoft.com/office/drawing/2014/main" id="{34BD10F2-383D-4CF2-B5AF-DEB5F5D6312F}"/>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69" name="TextBox 1968">
          <a:extLst>
            <a:ext uri="{FF2B5EF4-FFF2-40B4-BE49-F238E27FC236}">
              <a16:creationId xmlns:a16="http://schemas.microsoft.com/office/drawing/2014/main" id="{295047CC-7E61-46BF-8A25-7B9F9973ACF5}"/>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1970" name="TextBox 1969">
          <a:extLst>
            <a:ext uri="{FF2B5EF4-FFF2-40B4-BE49-F238E27FC236}">
              <a16:creationId xmlns:a16="http://schemas.microsoft.com/office/drawing/2014/main" id="{15C84669-18DA-4B66-AF3C-672BDFC77D7C}"/>
            </a:ext>
          </a:extLst>
        </xdr:cNvPr>
        <xdr:cNvSpPr txBox="1"/>
      </xdr:nvSpPr>
      <xdr:spPr>
        <a:xfrm flipH="1">
          <a:off x="419100" y="4000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71" name="TextBox 1970">
          <a:extLst>
            <a:ext uri="{FF2B5EF4-FFF2-40B4-BE49-F238E27FC236}">
              <a16:creationId xmlns:a16="http://schemas.microsoft.com/office/drawing/2014/main" id="{C0A98228-374E-4E23-A4B2-4A4CD07FBA69}"/>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72" name="TextBox 1971">
          <a:extLst>
            <a:ext uri="{FF2B5EF4-FFF2-40B4-BE49-F238E27FC236}">
              <a16:creationId xmlns:a16="http://schemas.microsoft.com/office/drawing/2014/main" id="{0D8DEF85-55A7-4312-B1B4-226C46831FE2}"/>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73" name="TextBox 1972">
          <a:extLst>
            <a:ext uri="{FF2B5EF4-FFF2-40B4-BE49-F238E27FC236}">
              <a16:creationId xmlns:a16="http://schemas.microsoft.com/office/drawing/2014/main" id="{969F56C5-AA13-4DA5-8EBF-CDD8F598575E}"/>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1974" name="TextBox 1973">
          <a:extLst>
            <a:ext uri="{FF2B5EF4-FFF2-40B4-BE49-F238E27FC236}">
              <a16:creationId xmlns:a16="http://schemas.microsoft.com/office/drawing/2014/main" id="{785C09F3-AC33-4EB5-85F8-E06E16D5C8B8}"/>
            </a:ext>
          </a:extLst>
        </xdr:cNvPr>
        <xdr:cNvSpPr txBox="1"/>
      </xdr:nvSpPr>
      <xdr:spPr>
        <a:xfrm>
          <a:off x="1867315"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97</xdr:row>
      <xdr:rowOff>0</xdr:rowOff>
    </xdr:from>
    <xdr:ext cx="184731" cy="264560"/>
    <xdr:sp macro="" textlink="">
      <xdr:nvSpPr>
        <xdr:cNvPr id="1975" name="TextBox 1974">
          <a:extLst>
            <a:ext uri="{FF2B5EF4-FFF2-40B4-BE49-F238E27FC236}">
              <a16:creationId xmlns:a16="http://schemas.microsoft.com/office/drawing/2014/main" id="{63154081-8FB7-428B-8067-BFBF475B447B}"/>
            </a:ext>
          </a:extLst>
        </xdr:cNvPr>
        <xdr:cNvSpPr txBox="1"/>
      </xdr:nvSpPr>
      <xdr:spPr>
        <a:xfrm>
          <a:off x="43152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97</xdr:row>
      <xdr:rowOff>0</xdr:rowOff>
    </xdr:from>
    <xdr:ext cx="184731" cy="264560"/>
    <xdr:sp macro="" textlink="">
      <xdr:nvSpPr>
        <xdr:cNvPr id="1976" name="TextBox 1975">
          <a:extLst>
            <a:ext uri="{FF2B5EF4-FFF2-40B4-BE49-F238E27FC236}">
              <a16:creationId xmlns:a16="http://schemas.microsoft.com/office/drawing/2014/main" id="{34BD10F2-383D-4CF2-B5AF-DEB5F5D6312F}"/>
            </a:ext>
          </a:extLst>
        </xdr:cNvPr>
        <xdr:cNvSpPr txBox="1"/>
      </xdr:nvSpPr>
      <xdr:spPr>
        <a:xfrm>
          <a:off x="43152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97</xdr:row>
      <xdr:rowOff>0</xdr:rowOff>
    </xdr:from>
    <xdr:ext cx="184731" cy="264560"/>
    <xdr:sp macro="" textlink="">
      <xdr:nvSpPr>
        <xdr:cNvPr id="1977" name="TextBox 1976">
          <a:extLst>
            <a:ext uri="{FF2B5EF4-FFF2-40B4-BE49-F238E27FC236}">
              <a16:creationId xmlns:a16="http://schemas.microsoft.com/office/drawing/2014/main" id="{295047CC-7E61-46BF-8A25-7B9F9973ACF5}"/>
            </a:ext>
          </a:extLst>
        </xdr:cNvPr>
        <xdr:cNvSpPr txBox="1"/>
      </xdr:nvSpPr>
      <xdr:spPr>
        <a:xfrm>
          <a:off x="4315240" y="40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1978" name="TextBox 1977">
          <a:extLst>
            <a:ext uri="{FF2B5EF4-FFF2-40B4-BE49-F238E27FC236}">
              <a16:creationId xmlns:a16="http://schemas.microsoft.com/office/drawing/2014/main" id="{15C84669-18DA-4B66-AF3C-672BDFC77D7C}"/>
            </a:ext>
          </a:extLst>
        </xdr:cNvPr>
        <xdr:cNvSpPr txBox="1"/>
      </xdr:nvSpPr>
      <xdr:spPr>
        <a:xfrm flipH="1">
          <a:off x="1171575" y="4000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79" name="TextBox 1978">
          <a:extLst>
            <a:ext uri="{FF2B5EF4-FFF2-40B4-BE49-F238E27FC236}">
              <a16:creationId xmlns:a16="http://schemas.microsoft.com/office/drawing/2014/main" id="{00000000-0008-0000-0100-00001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0" name="TextBox 1979">
          <a:extLst>
            <a:ext uri="{FF2B5EF4-FFF2-40B4-BE49-F238E27FC236}">
              <a16:creationId xmlns:a16="http://schemas.microsoft.com/office/drawing/2014/main" id="{00000000-0008-0000-0100-00001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1" name="TextBox 1980">
          <a:extLst>
            <a:ext uri="{FF2B5EF4-FFF2-40B4-BE49-F238E27FC236}">
              <a16:creationId xmlns:a16="http://schemas.microsoft.com/office/drawing/2014/main" id="{00000000-0008-0000-0100-00001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2" name="TextBox 1981">
          <a:extLst>
            <a:ext uri="{FF2B5EF4-FFF2-40B4-BE49-F238E27FC236}">
              <a16:creationId xmlns:a16="http://schemas.microsoft.com/office/drawing/2014/main" id="{00000000-0008-0000-0100-00001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3" name="TextBox 1982">
          <a:extLst>
            <a:ext uri="{FF2B5EF4-FFF2-40B4-BE49-F238E27FC236}">
              <a16:creationId xmlns:a16="http://schemas.microsoft.com/office/drawing/2014/main" id="{00000000-0008-0000-0100-000036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4" name="TextBox 1983">
          <a:extLst>
            <a:ext uri="{FF2B5EF4-FFF2-40B4-BE49-F238E27FC236}">
              <a16:creationId xmlns:a16="http://schemas.microsoft.com/office/drawing/2014/main" id="{00000000-0008-0000-0100-000037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5" name="TextBox 1984">
          <a:extLst>
            <a:ext uri="{FF2B5EF4-FFF2-40B4-BE49-F238E27FC236}">
              <a16:creationId xmlns:a16="http://schemas.microsoft.com/office/drawing/2014/main" id="{00000000-0008-0000-0100-000038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6" name="TextBox 1985">
          <a:extLst>
            <a:ext uri="{FF2B5EF4-FFF2-40B4-BE49-F238E27FC236}">
              <a16:creationId xmlns:a16="http://schemas.microsoft.com/office/drawing/2014/main" id="{00000000-0008-0000-0100-000039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7" name="TextBox 1986">
          <a:extLst>
            <a:ext uri="{FF2B5EF4-FFF2-40B4-BE49-F238E27FC236}">
              <a16:creationId xmlns:a16="http://schemas.microsoft.com/office/drawing/2014/main" id="{00000000-0008-0000-0100-000062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8" name="TextBox 1987">
          <a:extLst>
            <a:ext uri="{FF2B5EF4-FFF2-40B4-BE49-F238E27FC236}">
              <a16:creationId xmlns:a16="http://schemas.microsoft.com/office/drawing/2014/main" id="{00000000-0008-0000-0100-000063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89" name="TextBox 1988">
          <a:extLst>
            <a:ext uri="{FF2B5EF4-FFF2-40B4-BE49-F238E27FC236}">
              <a16:creationId xmlns:a16="http://schemas.microsoft.com/office/drawing/2014/main" id="{00000000-0008-0000-0100-000064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0" name="TextBox 1989">
          <a:extLst>
            <a:ext uri="{FF2B5EF4-FFF2-40B4-BE49-F238E27FC236}">
              <a16:creationId xmlns:a16="http://schemas.microsoft.com/office/drawing/2014/main" id="{00000000-0008-0000-0100-000065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1" name="TextBox 1990">
          <a:extLst>
            <a:ext uri="{FF2B5EF4-FFF2-40B4-BE49-F238E27FC236}">
              <a16:creationId xmlns:a16="http://schemas.microsoft.com/office/drawing/2014/main" id="{00000000-0008-0000-0100-00006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2" name="TextBox 1991">
          <a:extLst>
            <a:ext uri="{FF2B5EF4-FFF2-40B4-BE49-F238E27FC236}">
              <a16:creationId xmlns:a16="http://schemas.microsoft.com/office/drawing/2014/main" id="{00000000-0008-0000-0100-00006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3" name="TextBox 1992">
          <a:extLst>
            <a:ext uri="{FF2B5EF4-FFF2-40B4-BE49-F238E27FC236}">
              <a16:creationId xmlns:a16="http://schemas.microsoft.com/office/drawing/2014/main" id="{00000000-0008-0000-0100-00006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4" name="TextBox 1993">
          <a:extLst>
            <a:ext uri="{FF2B5EF4-FFF2-40B4-BE49-F238E27FC236}">
              <a16:creationId xmlns:a16="http://schemas.microsoft.com/office/drawing/2014/main" id="{00000000-0008-0000-0100-00006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5" name="TextBox 1994">
          <a:extLst>
            <a:ext uri="{FF2B5EF4-FFF2-40B4-BE49-F238E27FC236}">
              <a16:creationId xmlns:a16="http://schemas.microsoft.com/office/drawing/2014/main" id="{00000000-0008-0000-0100-00006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6" name="TextBox 1995">
          <a:extLst>
            <a:ext uri="{FF2B5EF4-FFF2-40B4-BE49-F238E27FC236}">
              <a16:creationId xmlns:a16="http://schemas.microsoft.com/office/drawing/2014/main" id="{00000000-0008-0000-0100-00006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7" name="TextBox 1996">
          <a:extLst>
            <a:ext uri="{FF2B5EF4-FFF2-40B4-BE49-F238E27FC236}">
              <a16:creationId xmlns:a16="http://schemas.microsoft.com/office/drawing/2014/main" id="{00000000-0008-0000-0100-000070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8" name="TextBox 1997">
          <a:extLst>
            <a:ext uri="{FF2B5EF4-FFF2-40B4-BE49-F238E27FC236}">
              <a16:creationId xmlns:a16="http://schemas.microsoft.com/office/drawing/2014/main" id="{00000000-0008-0000-0100-000071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1999" name="TextBox 1998">
          <a:extLst>
            <a:ext uri="{FF2B5EF4-FFF2-40B4-BE49-F238E27FC236}">
              <a16:creationId xmlns:a16="http://schemas.microsoft.com/office/drawing/2014/main" id="{00000000-0008-0000-0100-00007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0" name="TextBox 1999">
          <a:extLst>
            <a:ext uri="{FF2B5EF4-FFF2-40B4-BE49-F238E27FC236}">
              <a16:creationId xmlns:a16="http://schemas.microsoft.com/office/drawing/2014/main" id="{00000000-0008-0000-0100-00007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1" name="TextBox 2000">
          <a:extLst>
            <a:ext uri="{FF2B5EF4-FFF2-40B4-BE49-F238E27FC236}">
              <a16:creationId xmlns:a16="http://schemas.microsoft.com/office/drawing/2014/main" id="{00000000-0008-0000-0100-00007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2" name="TextBox 2001">
          <a:extLst>
            <a:ext uri="{FF2B5EF4-FFF2-40B4-BE49-F238E27FC236}">
              <a16:creationId xmlns:a16="http://schemas.microsoft.com/office/drawing/2014/main" id="{00000000-0008-0000-0100-00007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3" name="TextBox 2002">
          <a:extLst>
            <a:ext uri="{FF2B5EF4-FFF2-40B4-BE49-F238E27FC236}">
              <a16:creationId xmlns:a16="http://schemas.microsoft.com/office/drawing/2014/main" id="{00000000-0008-0000-0100-00007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4" name="TextBox 2003">
          <a:extLst>
            <a:ext uri="{FF2B5EF4-FFF2-40B4-BE49-F238E27FC236}">
              <a16:creationId xmlns:a16="http://schemas.microsoft.com/office/drawing/2014/main" id="{00000000-0008-0000-0100-00007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5" name="TextBox 2004">
          <a:extLst>
            <a:ext uri="{FF2B5EF4-FFF2-40B4-BE49-F238E27FC236}">
              <a16:creationId xmlns:a16="http://schemas.microsoft.com/office/drawing/2014/main" id="{00000000-0008-0000-0100-000080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6" name="TextBox 2005">
          <a:extLst>
            <a:ext uri="{FF2B5EF4-FFF2-40B4-BE49-F238E27FC236}">
              <a16:creationId xmlns:a16="http://schemas.microsoft.com/office/drawing/2014/main" id="{00000000-0008-0000-0100-000081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7" name="TextBox 2006">
          <a:extLst>
            <a:ext uri="{FF2B5EF4-FFF2-40B4-BE49-F238E27FC236}">
              <a16:creationId xmlns:a16="http://schemas.microsoft.com/office/drawing/2014/main" id="{00000000-0008-0000-0100-0000B2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8" name="TextBox 2007">
          <a:extLst>
            <a:ext uri="{FF2B5EF4-FFF2-40B4-BE49-F238E27FC236}">
              <a16:creationId xmlns:a16="http://schemas.microsoft.com/office/drawing/2014/main" id="{00000000-0008-0000-0100-0000B3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09" name="TextBox 2008">
          <a:extLst>
            <a:ext uri="{FF2B5EF4-FFF2-40B4-BE49-F238E27FC236}">
              <a16:creationId xmlns:a16="http://schemas.microsoft.com/office/drawing/2014/main" id="{00000000-0008-0000-0100-0000B4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0" name="TextBox 2009">
          <a:extLst>
            <a:ext uri="{FF2B5EF4-FFF2-40B4-BE49-F238E27FC236}">
              <a16:creationId xmlns:a16="http://schemas.microsoft.com/office/drawing/2014/main" id="{00000000-0008-0000-0100-0000B5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1" name="TextBox 2010">
          <a:extLst>
            <a:ext uri="{FF2B5EF4-FFF2-40B4-BE49-F238E27FC236}">
              <a16:creationId xmlns:a16="http://schemas.microsoft.com/office/drawing/2014/main" id="{00000000-0008-0000-0100-0000CE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2" name="TextBox 2011">
          <a:extLst>
            <a:ext uri="{FF2B5EF4-FFF2-40B4-BE49-F238E27FC236}">
              <a16:creationId xmlns:a16="http://schemas.microsoft.com/office/drawing/2014/main" id="{00000000-0008-0000-0100-0000CF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3" name="TextBox 2012">
          <a:extLst>
            <a:ext uri="{FF2B5EF4-FFF2-40B4-BE49-F238E27FC236}">
              <a16:creationId xmlns:a16="http://schemas.microsoft.com/office/drawing/2014/main" id="{00000000-0008-0000-0100-0000D0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4" name="TextBox 2013">
          <a:extLst>
            <a:ext uri="{FF2B5EF4-FFF2-40B4-BE49-F238E27FC236}">
              <a16:creationId xmlns:a16="http://schemas.microsoft.com/office/drawing/2014/main" id="{00000000-0008-0000-0100-0000D1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5" name="TextBox 2014">
          <a:extLst>
            <a:ext uri="{FF2B5EF4-FFF2-40B4-BE49-F238E27FC236}">
              <a16:creationId xmlns:a16="http://schemas.microsoft.com/office/drawing/2014/main" id="{00000000-0008-0000-0100-0000E2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6" name="TextBox 2015">
          <a:extLst>
            <a:ext uri="{FF2B5EF4-FFF2-40B4-BE49-F238E27FC236}">
              <a16:creationId xmlns:a16="http://schemas.microsoft.com/office/drawing/2014/main" id="{00000000-0008-0000-0100-0000E3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7" name="TextBox 2016">
          <a:extLst>
            <a:ext uri="{FF2B5EF4-FFF2-40B4-BE49-F238E27FC236}">
              <a16:creationId xmlns:a16="http://schemas.microsoft.com/office/drawing/2014/main" id="{00000000-0008-0000-0100-0000E4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8" name="TextBox 2017">
          <a:extLst>
            <a:ext uri="{FF2B5EF4-FFF2-40B4-BE49-F238E27FC236}">
              <a16:creationId xmlns:a16="http://schemas.microsoft.com/office/drawing/2014/main" id="{00000000-0008-0000-0100-0000E5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19" name="TextBox 2018">
          <a:extLst>
            <a:ext uri="{FF2B5EF4-FFF2-40B4-BE49-F238E27FC236}">
              <a16:creationId xmlns:a16="http://schemas.microsoft.com/office/drawing/2014/main" id="{00000000-0008-0000-0100-0000E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0" name="TextBox 2019">
          <a:extLst>
            <a:ext uri="{FF2B5EF4-FFF2-40B4-BE49-F238E27FC236}">
              <a16:creationId xmlns:a16="http://schemas.microsoft.com/office/drawing/2014/main" id="{00000000-0008-0000-0100-0000E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1" name="TextBox 2020">
          <a:extLst>
            <a:ext uri="{FF2B5EF4-FFF2-40B4-BE49-F238E27FC236}">
              <a16:creationId xmlns:a16="http://schemas.microsoft.com/office/drawing/2014/main" id="{00000000-0008-0000-0100-0000E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2" name="TextBox 2021">
          <a:extLst>
            <a:ext uri="{FF2B5EF4-FFF2-40B4-BE49-F238E27FC236}">
              <a16:creationId xmlns:a16="http://schemas.microsoft.com/office/drawing/2014/main" id="{00000000-0008-0000-0100-0000E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3" name="TextBox 2022">
          <a:extLst>
            <a:ext uri="{FF2B5EF4-FFF2-40B4-BE49-F238E27FC236}">
              <a16:creationId xmlns:a16="http://schemas.microsoft.com/office/drawing/2014/main" id="{00000000-0008-0000-0100-0000E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4" name="TextBox 2023">
          <a:extLst>
            <a:ext uri="{FF2B5EF4-FFF2-40B4-BE49-F238E27FC236}">
              <a16:creationId xmlns:a16="http://schemas.microsoft.com/office/drawing/2014/main" id="{00000000-0008-0000-0100-0000E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5" name="TextBox 2024">
          <a:extLst>
            <a:ext uri="{FF2B5EF4-FFF2-40B4-BE49-F238E27FC236}">
              <a16:creationId xmlns:a16="http://schemas.microsoft.com/office/drawing/2014/main" id="{00000000-0008-0000-0100-0000F0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6" name="TextBox 2025">
          <a:extLst>
            <a:ext uri="{FF2B5EF4-FFF2-40B4-BE49-F238E27FC236}">
              <a16:creationId xmlns:a16="http://schemas.microsoft.com/office/drawing/2014/main" id="{00000000-0008-0000-0100-0000F1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7" name="TextBox 2026">
          <a:extLst>
            <a:ext uri="{FF2B5EF4-FFF2-40B4-BE49-F238E27FC236}">
              <a16:creationId xmlns:a16="http://schemas.microsoft.com/office/drawing/2014/main" id="{00000000-0008-0000-0100-0000F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8" name="TextBox 2027">
          <a:extLst>
            <a:ext uri="{FF2B5EF4-FFF2-40B4-BE49-F238E27FC236}">
              <a16:creationId xmlns:a16="http://schemas.microsoft.com/office/drawing/2014/main" id="{00000000-0008-0000-0100-0000F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29" name="TextBox 2028">
          <a:extLst>
            <a:ext uri="{FF2B5EF4-FFF2-40B4-BE49-F238E27FC236}">
              <a16:creationId xmlns:a16="http://schemas.microsoft.com/office/drawing/2014/main" id="{00000000-0008-0000-0100-0000F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30" name="TextBox 2029">
          <a:extLst>
            <a:ext uri="{FF2B5EF4-FFF2-40B4-BE49-F238E27FC236}">
              <a16:creationId xmlns:a16="http://schemas.microsoft.com/office/drawing/2014/main" id="{00000000-0008-0000-0100-0000F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31" name="TextBox 2030">
          <a:extLst>
            <a:ext uri="{FF2B5EF4-FFF2-40B4-BE49-F238E27FC236}">
              <a16:creationId xmlns:a16="http://schemas.microsoft.com/office/drawing/2014/main" id="{00000000-0008-0000-0100-0000F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32" name="TextBox 2031">
          <a:extLst>
            <a:ext uri="{FF2B5EF4-FFF2-40B4-BE49-F238E27FC236}">
              <a16:creationId xmlns:a16="http://schemas.microsoft.com/office/drawing/2014/main" id="{00000000-0008-0000-0100-0000F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33" name="TextBox 2032">
          <a:extLst>
            <a:ext uri="{FF2B5EF4-FFF2-40B4-BE49-F238E27FC236}">
              <a16:creationId xmlns:a16="http://schemas.microsoft.com/office/drawing/2014/main" id="{00000000-0008-0000-0100-00000001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34" name="TextBox 2033">
          <a:extLst>
            <a:ext uri="{FF2B5EF4-FFF2-40B4-BE49-F238E27FC236}">
              <a16:creationId xmlns:a16="http://schemas.microsoft.com/office/drawing/2014/main" id="{00000000-0008-0000-0100-00000101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35" name="TextBox 2034">
          <a:extLst>
            <a:ext uri="{FF2B5EF4-FFF2-40B4-BE49-F238E27FC236}">
              <a16:creationId xmlns:a16="http://schemas.microsoft.com/office/drawing/2014/main" id="{00000000-0008-0000-0100-00006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36" name="TextBox 2035">
          <a:extLst>
            <a:ext uri="{FF2B5EF4-FFF2-40B4-BE49-F238E27FC236}">
              <a16:creationId xmlns:a16="http://schemas.microsoft.com/office/drawing/2014/main" id="{00000000-0008-0000-0100-00006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37" name="TextBox 2036">
          <a:extLst>
            <a:ext uri="{FF2B5EF4-FFF2-40B4-BE49-F238E27FC236}">
              <a16:creationId xmlns:a16="http://schemas.microsoft.com/office/drawing/2014/main" id="{00000000-0008-0000-0100-000070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38" name="TextBox 2037">
          <a:extLst>
            <a:ext uri="{FF2B5EF4-FFF2-40B4-BE49-F238E27FC236}">
              <a16:creationId xmlns:a16="http://schemas.microsoft.com/office/drawing/2014/main" id="{00000000-0008-0000-0100-000071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39" name="TextBox 2038">
          <a:extLst>
            <a:ext uri="{FF2B5EF4-FFF2-40B4-BE49-F238E27FC236}">
              <a16:creationId xmlns:a16="http://schemas.microsoft.com/office/drawing/2014/main" id="{00000000-0008-0000-0100-00007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0" name="TextBox 2039">
          <a:extLst>
            <a:ext uri="{FF2B5EF4-FFF2-40B4-BE49-F238E27FC236}">
              <a16:creationId xmlns:a16="http://schemas.microsoft.com/office/drawing/2014/main" id="{00000000-0008-0000-0100-00007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1" name="TextBox 2040">
          <a:extLst>
            <a:ext uri="{FF2B5EF4-FFF2-40B4-BE49-F238E27FC236}">
              <a16:creationId xmlns:a16="http://schemas.microsoft.com/office/drawing/2014/main" id="{00000000-0008-0000-0100-000080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2" name="TextBox 2041">
          <a:extLst>
            <a:ext uri="{FF2B5EF4-FFF2-40B4-BE49-F238E27FC236}">
              <a16:creationId xmlns:a16="http://schemas.microsoft.com/office/drawing/2014/main" id="{00000000-0008-0000-0100-000081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3" name="TextBox 2042">
          <a:extLst>
            <a:ext uri="{FF2B5EF4-FFF2-40B4-BE49-F238E27FC236}">
              <a16:creationId xmlns:a16="http://schemas.microsoft.com/office/drawing/2014/main" id="{00000000-0008-0000-0100-0000E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4" name="TextBox 2043">
          <a:extLst>
            <a:ext uri="{FF2B5EF4-FFF2-40B4-BE49-F238E27FC236}">
              <a16:creationId xmlns:a16="http://schemas.microsoft.com/office/drawing/2014/main" id="{00000000-0008-0000-0100-0000E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5" name="TextBox 2044">
          <a:extLst>
            <a:ext uri="{FF2B5EF4-FFF2-40B4-BE49-F238E27FC236}">
              <a16:creationId xmlns:a16="http://schemas.microsoft.com/office/drawing/2014/main" id="{00000000-0008-0000-0100-0000F0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6" name="TextBox 2045">
          <a:extLst>
            <a:ext uri="{FF2B5EF4-FFF2-40B4-BE49-F238E27FC236}">
              <a16:creationId xmlns:a16="http://schemas.microsoft.com/office/drawing/2014/main" id="{00000000-0008-0000-0100-0000F1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7" name="TextBox 2046">
          <a:extLst>
            <a:ext uri="{FF2B5EF4-FFF2-40B4-BE49-F238E27FC236}">
              <a16:creationId xmlns:a16="http://schemas.microsoft.com/office/drawing/2014/main" id="{00000000-0008-0000-0100-0000F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8" name="TextBox 2047">
          <a:extLst>
            <a:ext uri="{FF2B5EF4-FFF2-40B4-BE49-F238E27FC236}">
              <a16:creationId xmlns:a16="http://schemas.microsoft.com/office/drawing/2014/main" id="{00000000-0008-0000-0100-0000F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49" name="TextBox 2048">
          <a:extLst>
            <a:ext uri="{FF2B5EF4-FFF2-40B4-BE49-F238E27FC236}">
              <a16:creationId xmlns:a16="http://schemas.microsoft.com/office/drawing/2014/main" id="{00000000-0008-0000-0100-00000001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50" name="TextBox 2049">
          <a:extLst>
            <a:ext uri="{FF2B5EF4-FFF2-40B4-BE49-F238E27FC236}">
              <a16:creationId xmlns:a16="http://schemas.microsoft.com/office/drawing/2014/main" id="{00000000-0008-0000-0100-00000101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1" name="TextBox 2050">
          <a:extLst>
            <a:ext uri="{FF2B5EF4-FFF2-40B4-BE49-F238E27FC236}">
              <a16:creationId xmlns:a16="http://schemas.microsoft.com/office/drawing/2014/main" id="{00000000-0008-0000-0100-0000B2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2" name="TextBox 2051">
          <a:extLst>
            <a:ext uri="{FF2B5EF4-FFF2-40B4-BE49-F238E27FC236}">
              <a16:creationId xmlns:a16="http://schemas.microsoft.com/office/drawing/2014/main" id="{00000000-0008-0000-0100-0000B3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3" name="TextBox 2052">
          <a:extLst>
            <a:ext uri="{FF2B5EF4-FFF2-40B4-BE49-F238E27FC236}">
              <a16:creationId xmlns:a16="http://schemas.microsoft.com/office/drawing/2014/main" id="{00000000-0008-0000-0100-0000B4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4" name="TextBox 2053">
          <a:extLst>
            <a:ext uri="{FF2B5EF4-FFF2-40B4-BE49-F238E27FC236}">
              <a16:creationId xmlns:a16="http://schemas.microsoft.com/office/drawing/2014/main" id="{00000000-0008-0000-0100-0000B5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5" name="TextBox 2054">
          <a:extLst>
            <a:ext uri="{FF2B5EF4-FFF2-40B4-BE49-F238E27FC236}">
              <a16:creationId xmlns:a16="http://schemas.microsoft.com/office/drawing/2014/main" id="{00000000-0008-0000-0100-0000CE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6" name="TextBox 2055">
          <a:extLst>
            <a:ext uri="{FF2B5EF4-FFF2-40B4-BE49-F238E27FC236}">
              <a16:creationId xmlns:a16="http://schemas.microsoft.com/office/drawing/2014/main" id="{00000000-0008-0000-0100-0000CF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7" name="TextBox 2056">
          <a:extLst>
            <a:ext uri="{FF2B5EF4-FFF2-40B4-BE49-F238E27FC236}">
              <a16:creationId xmlns:a16="http://schemas.microsoft.com/office/drawing/2014/main" id="{00000000-0008-0000-0100-0000D0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8" name="TextBox 2057">
          <a:extLst>
            <a:ext uri="{FF2B5EF4-FFF2-40B4-BE49-F238E27FC236}">
              <a16:creationId xmlns:a16="http://schemas.microsoft.com/office/drawing/2014/main" id="{00000000-0008-0000-0100-0000D1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59" name="TextBox 2058">
          <a:extLst>
            <a:ext uri="{FF2B5EF4-FFF2-40B4-BE49-F238E27FC236}">
              <a16:creationId xmlns:a16="http://schemas.microsoft.com/office/drawing/2014/main" id="{00000000-0008-0000-0100-0000E2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0" name="TextBox 2059">
          <a:extLst>
            <a:ext uri="{FF2B5EF4-FFF2-40B4-BE49-F238E27FC236}">
              <a16:creationId xmlns:a16="http://schemas.microsoft.com/office/drawing/2014/main" id="{00000000-0008-0000-0100-0000E3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1" name="TextBox 2060">
          <a:extLst>
            <a:ext uri="{FF2B5EF4-FFF2-40B4-BE49-F238E27FC236}">
              <a16:creationId xmlns:a16="http://schemas.microsoft.com/office/drawing/2014/main" id="{00000000-0008-0000-0100-0000E4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2" name="TextBox 2061">
          <a:extLst>
            <a:ext uri="{FF2B5EF4-FFF2-40B4-BE49-F238E27FC236}">
              <a16:creationId xmlns:a16="http://schemas.microsoft.com/office/drawing/2014/main" id="{00000000-0008-0000-0100-0000E5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3" name="TextBox 2062">
          <a:extLst>
            <a:ext uri="{FF2B5EF4-FFF2-40B4-BE49-F238E27FC236}">
              <a16:creationId xmlns:a16="http://schemas.microsoft.com/office/drawing/2014/main" id="{00000000-0008-0000-0100-0000E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4" name="TextBox 2063">
          <a:extLst>
            <a:ext uri="{FF2B5EF4-FFF2-40B4-BE49-F238E27FC236}">
              <a16:creationId xmlns:a16="http://schemas.microsoft.com/office/drawing/2014/main" id="{00000000-0008-0000-0100-0000E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5" name="TextBox 2064">
          <a:extLst>
            <a:ext uri="{FF2B5EF4-FFF2-40B4-BE49-F238E27FC236}">
              <a16:creationId xmlns:a16="http://schemas.microsoft.com/office/drawing/2014/main" id="{00000000-0008-0000-0100-0000E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6" name="TextBox 2065">
          <a:extLst>
            <a:ext uri="{FF2B5EF4-FFF2-40B4-BE49-F238E27FC236}">
              <a16:creationId xmlns:a16="http://schemas.microsoft.com/office/drawing/2014/main" id="{00000000-0008-0000-0100-0000E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7" name="TextBox 2066">
          <a:extLst>
            <a:ext uri="{FF2B5EF4-FFF2-40B4-BE49-F238E27FC236}">
              <a16:creationId xmlns:a16="http://schemas.microsoft.com/office/drawing/2014/main" id="{00000000-0008-0000-0100-0000E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8" name="TextBox 2067">
          <a:extLst>
            <a:ext uri="{FF2B5EF4-FFF2-40B4-BE49-F238E27FC236}">
              <a16:creationId xmlns:a16="http://schemas.microsoft.com/office/drawing/2014/main" id="{00000000-0008-0000-0100-0000E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69" name="TextBox 2068">
          <a:extLst>
            <a:ext uri="{FF2B5EF4-FFF2-40B4-BE49-F238E27FC236}">
              <a16:creationId xmlns:a16="http://schemas.microsoft.com/office/drawing/2014/main" id="{00000000-0008-0000-0100-0000F0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0" name="TextBox 2069">
          <a:extLst>
            <a:ext uri="{FF2B5EF4-FFF2-40B4-BE49-F238E27FC236}">
              <a16:creationId xmlns:a16="http://schemas.microsoft.com/office/drawing/2014/main" id="{00000000-0008-0000-0100-0000F1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1" name="TextBox 2070">
          <a:extLst>
            <a:ext uri="{FF2B5EF4-FFF2-40B4-BE49-F238E27FC236}">
              <a16:creationId xmlns:a16="http://schemas.microsoft.com/office/drawing/2014/main" id="{00000000-0008-0000-0100-0000FA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2" name="TextBox 2071">
          <a:extLst>
            <a:ext uri="{FF2B5EF4-FFF2-40B4-BE49-F238E27FC236}">
              <a16:creationId xmlns:a16="http://schemas.microsoft.com/office/drawing/2014/main" id="{00000000-0008-0000-0100-0000FB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3" name="TextBox 2072">
          <a:extLst>
            <a:ext uri="{FF2B5EF4-FFF2-40B4-BE49-F238E27FC236}">
              <a16:creationId xmlns:a16="http://schemas.microsoft.com/office/drawing/2014/main" id="{00000000-0008-0000-0100-0000FC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4" name="TextBox 2073">
          <a:extLst>
            <a:ext uri="{FF2B5EF4-FFF2-40B4-BE49-F238E27FC236}">
              <a16:creationId xmlns:a16="http://schemas.microsoft.com/office/drawing/2014/main" id="{00000000-0008-0000-0100-0000FD000000}"/>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5" name="TextBox 2074">
          <a:extLst>
            <a:ext uri="{FF2B5EF4-FFF2-40B4-BE49-F238E27FC236}">
              <a16:creationId xmlns:a16="http://schemas.microsoft.com/office/drawing/2014/main" id="{00000000-0008-0000-0100-0000FE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6" name="TextBox 2075">
          <a:extLst>
            <a:ext uri="{FF2B5EF4-FFF2-40B4-BE49-F238E27FC236}">
              <a16:creationId xmlns:a16="http://schemas.microsoft.com/office/drawing/2014/main" id="{00000000-0008-0000-0100-0000FF00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7" name="TextBox 2076">
          <a:extLst>
            <a:ext uri="{FF2B5EF4-FFF2-40B4-BE49-F238E27FC236}">
              <a16:creationId xmlns:a16="http://schemas.microsoft.com/office/drawing/2014/main" id="{00000000-0008-0000-0100-00000001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2078" name="TextBox 2077">
          <a:extLst>
            <a:ext uri="{FF2B5EF4-FFF2-40B4-BE49-F238E27FC236}">
              <a16:creationId xmlns:a16="http://schemas.microsoft.com/office/drawing/2014/main" id="{00000000-0008-0000-0100-000001010000}"/>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79" name="TextBox 2078">
          <a:extLst>
            <a:ext uri="{FF2B5EF4-FFF2-40B4-BE49-F238E27FC236}">
              <a16:creationId xmlns:a16="http://schemas.microsoft.com/office/drawing/2014/main" id="{00000000-0008-0000-0100-0000E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0" name="TextBox 2079">
          <a:extLst>
            <a:ext uri="{FF2B5EF4-FFF2-40B4-BE49-F238E27FC236}">
              <a16:creationId xmlns:a16="http://schemas.microsoft.com/office/drawing/2014/main" id="{00000000-0008-0000-0100-0000E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1" name="TextBox 2080">
          <a:extLst>
            <a:ext uri="{FF2B5EF4-FFF2-40B4-BE49-F238E27FC236}">
              <a16:creationId xmlns:a16="http://schemas.microsoft.com/office/drawing/2014/main" id="{00000000-0008-0000-0100-0000F0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2" name="TextBox 2081">
          <a:extLst>
            <a:ext uri="{FF2B5EF4-FFF2-40B4-BE49-F238E27FC236}">
              <a16:creationId xmlns:a16="http://schemas.microsoft.com/office/drawing/2014/main" id="{00000000-0008-0000-0100-0000F1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3" name="TextBox 2082">
          <a:extLst>
            <a:ext uri="{FF2B5EF4-FFF2-40B4-BE49-F238E27FC236}">
              <a16:creationId xmlns:a16="http://schemas.microsoft.com/office/drawing/2014/main" id="{00000000-0008-0000-0100-0000FE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4" name="TextBox 2083">
          <a:extLst>
            <a:ext uri="{FF2B5EF4-FFF2-40B4-BE49-F238E27FC236}">
              <a16:creationId xmlns:a16="http://schemas.microsoft.com/office/drawing/2014/main" id="{00000000-0008-0000-0100-0000FF00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5" name="TextBox 2084">
          <a:extLst>
            <a:ext uri="{FF2B5EF4-FFF2-40B4-BE49-F238E27FC236}">
              <a16:creationId xmlns:a16="http://schemas.microsoft.com/office/drawing/2014/main" id="{00000000-0008-0000-0100-00000001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086" name="TextBox 2085">
          <a:extLst>
            <a:ext uri="{FF2B5EF4-FFF2-40B4-BE49-F238E27FC236}">
              <a16:creationId xmlns:a16="http://schemas.microsoft.com/office/drawing/2014/main" id="{00000000-0008-0000-0100-000001010000}"/>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87" name="TextBox 2086">
          <a:extLst>
            <a:ext uri="{FF2B5EF4-FFF2-40B4-BE49-F238E27FC236}">
              <a16:creationId xmlns:a16="http://schemas.microsoft.com/office/drawing/2014/main" id="{00000000-0008-0000-0100-000002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88" name="TextBox 2087">
          <a:extLst>
            <a:ext uri="{FF2B5EF4-FFF2-40B4-BE49-F238E27FC236}">
              <a16:creationId xmlns:a16="http://schemas.microsoft.com/office/drawing/2014/main" id="{00000000-0008-0000-0100-000003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89" name="TextBox 2088">
          <a:extLst>
            <a:ext uri="{FF2B5EF4-FFF2-40B4-BE49-F238E27FC236}">
              <a16:creationId xmlns:a16="http://schemas.microsoft.com/office/drawing/2014/main" id="{00000000-0008-0000-0100-000004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90" name="TextBox 2089">
          <a:extLst>
            <a:ext uri="{FF2B5EF4-FFF2-40B4-BE49-F238E27FC236}">
              <a16:creationId xmlns:a16="http://schemas.microsoft.com/office/drawing/2014/main" id="{00000000-0008-0000-0100-000005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091" name="TextBox 2090">
          <a:extLst>
            <a:ext uri="{FF2B5EF4-FFF2-40B4-BE49-F238E27FC236}">
              <a16:creationId xmlns:a16="http://schemas.microsoft.com/office/drawing/2014/main" id="{00000000-0008-0000-0100-000006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092" name="TextBox 2091">
          <a:extLst>
            <a:ext uri="{FF2B5EF4-FFF2-40B4-BE49-F238E27FC236}">
              <a16:creationId xmlns:a16="http://schemas.microsoft.com/office/drawing/2014/main" id="{00000000-0008-0000-0100-000007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093" name="TextBox 2092">
          <a:extLst>
            <a:ext uri="{FF2B5EF4-FFF2-40B4-BE49-F238E27FC236}">
              <a16:creationId xmlns:a16="http://schemas.microsoft.com/office/drawing/2014/main" id="{00000000-0008-0000-0100-000008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094" name="TextBox 2093">
          <a:extLst>
            <a:ext uri="{FF2B5EF4-FFF2-40B4-BE49-F238E27FC236}">
              <a16:creationId xmlns:a16="http://schemas.microsoft.com/office/drawing/2014/main" id="{00000000-0008-0000-0100-000009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95" name="TextBox 2094">
          <a:extLst>
            <a:ext uri="{FF2B5EF4-FFF2-40B4-BE49-F238E27FC236}">
              <a16:creationId xmlns:a16="http://schemas.microsoft.com/office/drawing/2014/main" id="{00000000-0008-0000-0100-00000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96" name="TextBox 2095">
          <a:extLst>
            <a:ext uri="{FF2B5EF4-FFF2-40B4-BE49-F238E27FC236}">
              <a16:creationId xmlns:a16="http://schemas.microsoft.com/office/drawing/2014/main" id="{00000000-0008-0000-0100-00000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97" name="TextBox 2096">
          <a:extLst>
            <a:ext uri="{FF2B5EF4-FFF2-40B4-BE49-F238E27FC236}">
              <a16:creationId xmlns:a16="http://schemas.microsoft.com/office/drawing/2014/main" id="{00000000-0008-0000-0100-00000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098" name="TextBox 2097">
          <a:extLst>
            <a:ext uri="{FF2B5EF4-FFF2-40B4-BE49-F238E27FC236}">
              <a16:creationId xmlns:a16="http://schemas.microsoft.com/office/drawing/2014/main" id="{00000000-0008-0000-0100-00000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099" name="TextBox 2098">
          <a:extLst>
            <a:ext uri="{FF2B5EF4-FFF2-40B4-BE49-F238E27FC236}">
              <a16:creationId xmlns:a16="http://schemas.microsoft.com/office/drawing/2014/main" id="{00000000-0008-0000-0100-00000E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0" name="TextBox 2099">
          <a:extLst>
            <a:ext uri="{FF2B5EF4-FFF2-40B4-BE49-F238E27FC236}">
              <a16:creationId xmlns:a16="http://schemas.microsoft.com/office/drawing/2014/main" id="{00000000-0008-0000-0100-00000F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1" name="TextBox 2100">
          <a:extLst>
            <a:ext uri="{FF2B5EF4-FFF2-40B4-BE49-F238E27FC236}">
              <a16:creationId xmlns:a16="http://schemas.microsoft.com/office/drawing/2014/main" id="{00000000-0008-0000-0100-000010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2" name="TextBox 2101">
          <a:extLst>
            <a:ext uri="{FF2B5EF4-FFF2-40B4-BE49-F238E27FC236}">
              <a16:creationId xmlns:a16="http://schemas.microsoft.com/office/drawing/2014/main" id="{00000000-0008-0000-0100-000011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3" name="TextBox 2102">
          <a:extLst>
            <a:ext uri="{FF2B5EF4-FFF2-40B4-BE49-F238E27FC236}">
              <a16:creationId xmlns:a16="http://schemas.microsoft.com/office/drawing/2014/main" id="{00000000-0008-0000-0100-000012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4" name="TextBox 2103">
          <a:extLst>
            <a:ext uri="{FF2B5EF4-FFF2-40B4-BE49-F238E27FC236}">
              <a16:creationId xmlns:a16="http://schemas.microsoft.com/office/drawing/2014/main" id="{00000000-0008-0000-0100-000013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5" name="TextBox 2104">
          <a:extLst>
            <a:ext uri="{FF2B5EF4-FFF2-40B4-BE49-F238E27FC236}">
              <a16:creationId xmlns:a16="http://schemas.microsoft.com/office/drawing/2014/main" id="{00000000-0008-0000-0100-000014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6" name="TextBox 2105">
          <a:extLst>
            <a:ext uri="{FF2B5EF4-FFF2-40B4-BE49-F238E27FC236}">
              <a16:creationId xmlns:a16="http://schemas.microsoft.com/office/drawing/2014/main" id="{00000000-0008-0000-0100-000015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7" name="TextBox 2106">
          <a:extLst>
            <a:ext uri="{FF2B5EF4-FFF2-40B4-BE49-F238E27FC236}">
              <a16:creationId xmlns:a16="http://schemas.microsoft.com/office/drawing/2014/main" id="{00000000-0008-0000-0100-000016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8" name="TextBox 2107">
          <a:extLst>
            <a:ext uri="{FF2B5EF4-FFF2-40B4-BE49-F238E27FC236}">
              <a16:creationId xmlns:a16="http://schemas.microsoft.com/office/drawing/2014/main" id="{00000000-0008-0000-0100-000017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09" name="TextBox 2108">
          <a:extLst>
            <a:ext uri="{FF2B5EF4-FFF2-40B4-BE49-F238E27FC236}">
              <a16:creationId xmlns:a16="http://schemas.microsoft.com/office/drawing/2014/main" id="{00000000-0008-0000-0100-000018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10" name="TextBox 2109">
          <a:extLst>
            <a:ext uri="{FF2B5EF4-FFF2-40B4-BE49-F238E27FC236}">
              <a16:creationId xmlns:a16="http://schemas.microsoft.com/office/drawing/2014/main" id="{00000000-0008-0000-0100-000019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1" name="TextBox 2110">
          <a:extLst>
            <a:ext uri="{FF2B5EF4-FFF2-40B4-BE49-F238E27FC236}">
              <a16:creationId xmlns:a16="http://schemas.microsoft.com/office/drawing/2014/main" id="{00000000-0008-0000-0100-00001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2" name="TextBox 2111">
          <a:extLst>
            <a:ext uri="{FF2B5EF4-FFF2-40B4-BE49-F238E27FC236}">
              <a16:creationId xmlns:a16="http://schemas.microsoft.com/office/drawing/2014/main" id="{00000000-0008-0000-0100-00001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3" name="TextBox 2112">
          <a:extLst>
            <a:ext uri="{FF2B5EF4-FFF2-40B4-BE49-F238E27FC236}">
              <a16:creationId xmlns:a16="http://schemas.microsoft.com/office/drawing/2014/main" id="{00000000-0008-0000-0100-00002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4" name="TextBox 2113">
          <a:extLst>
            <a:ext uri="{FF2B5EF4-FFF2-40B4-BE49-F238E27FC236}">
              <a16:creationId xmlns:a16="http://schemas.microsoft.com/office/drawing/2014/main" id="{00000000-0008-0000-0100-00002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5" name="TextBox 2114">
          <a:extLst>
            <a:ext uri="{FF2B5EF4-FFF2-40B4-BE49-F238E27FC236}">
              <a16:creationId xmlns:a16="http://schemas.microsoft.com/office/drawing/2014/main" id="{00000000-0008-0000-0100-00002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6" name="TextBox 2115">
          <a:extLst>
            <a:ext uri="{FF2B5EF4-FFF2-40B4-BE49-F238E27FC236}">
              <a16:creationId xmlns:a16="http://schemas.microsoft.com/office/drawing/2014/main" id="{00000000-0008-0000-0100-00002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7" name="TextBox 2116">
          <a:extLst>
            <a:ext uri="{FF2B5EF4-FFF2-40B4-BE49-F238E27FC236}">
              <a16:creationId xmlns:a16="http://schemas.microsoft.com/office/drawing/2014/main" id="{00000000-0008-0000-0100-00002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8" name="TextBox 2117">
          <a:extLst>
            <a:ext uri="{FF2B5EF4-FFF2-40B4-BE49-F238E27FC236}">
              <a16:creationId xmlns:a16="http://schemas.microsoft.com/office/drawing/2014/main" id="{00000000-0008-0000-0100-00002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19" name="TextBox 2118">
          <a:extLst>
            <a:ext uri="{FF2B5EF4-FFF2-40B4-BE49-F238E27FC236}">
              <a16:creationId xmlns:a16="http://schemas.microsoft.com/office/drawing/2014/main" id="{00000000-0008-0000-0100-00002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0" name="TextBox 2119">
          <a:extLst>
            <a:ext uri="{FF2B5EF4-FFF2-40B4-BE49-F238E27FC236}">
              <a16:creationId xmlns:a16="http://schemas.microsoft.com/office/drawing/2014/main" id="{00000000-0008-0000-0100-00002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1" name="TextBox 2120">
          <a:extLst>
            <a:ext uri="{FF2B5EF4-FFF2-40B4-BE49-F238E27FC236}">
              <a16:creationId xmlns:a16="http://schemas.microsoft.com/office/drawing/2014/main" id="{00000000-0008-0000-0100-00002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2" name="TextBox 2121">
          <a:extLst>
            <a:ext uri="{FF2B5EF4-FFF2-40B4-BE49-F238E27FC236}">
              <a16:creationId xmlns:a16="http://schemas.microsoft.com/office/drawing/2014/main" id="{00000000-0008-0000-0100-00002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3" name="TextBox 2122">
          <a:extLst>
            <a:ext uri="{FF2B5EF4-FFF2-40B4-BE49-F238E27FC236}">
              <a16:creationId xmlns:a16="http://schemas.microsoft.com/office/drawing/2014/main" id="{00000000-0008-0000-0100-00002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4" name="TextBox 2123">
          <a:extLst>
            <a:ext uri="{FF2B5EF4-FFF2-40B4-BE49-F238E27FC236}">
              <a16:creationId xmlns:a16="http://schemas.microsoft.com/office/drawing/2014/main" id="{00000000-0008-0000-0100-00002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5" name="TextBox 2124">
          <a:extLst>
            <a:ext uri="{FF2B5EF4-FFF2-40B4-BE49-F238E27FC236}">
              <a16:creationId xmlns:a16="http://schemas.microsoft.com/office/drawing/2014/main" id="{00000000-0008-0000-0100-00002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26" name="TextBox 2125">
          <a:extLst>
            <a:ext uri="{FF2B5EF4-FFF2-40B4-BE49-F238E27FC236}">
              <a16:creationId xmlns:a16="http://schemas.microsoft.com/office/drawing/2014/main" id="{00000000-0008-0000-0100-00002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27" name="TextBox 2126">
          <a:extLst>
            <a:ext uri="{FF2B5EF4-FFF2-40B4-BE49-F238E27FC236}">
              <a16:creationId xmlns:a16="http://schemas.microsoft.com/office/drawing/2014/main" id="{00000000-0008-0000-0100-00002E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28" name="TextBox 2127">
          <a:extLst>
            <a:ext uri="{FF2B5EF4-FFF2-40B4-BE49-F238E27FC236}">
              <a16:creationId xmlns:a16="http://schemas.microsoft.com/office/drawing/2014/main" id="{00000000-0008-0000-0100-00002F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29" name="TextBox 2128">
          <a:extLst>
            <a:ext uri="{FF2B5EF4-FFF2-40B4-BE49-F238E27FC236}">
              <a16:creationId xmlns:a16="http://schemas.microsoft.com/office/drawing/2014/main" id="{00000000-0008-0000-0100-000030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30" name="TextBox 2129">
          <a:extLst>
            <a:ext uri="{FF2B5EF4-FFF2-40B4-BE49-F238E27FC236}">
              <a16:creationId xmlns:a16="http://schemas.microsoft.com/office/drawing/2014/main" id="{00000000-0008-0000-0100-000031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31" name="TextBox 2130">
          <a:extLst>
            <a:ext uri="{FF2B5EF4-FFF2-40B4-BE49-F238E27FC236}">
              <a16:creationId xmlns:a16="http://schemas.microsoft.com/office/drawing/2014/main" id="{00000000-0008-0000-0100-000032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32" name="TextBox 2131">
          <a:extLst>
            <a:ext uri="{FF2B5EF4-FFF2-40B4-BE49-F238E27FC236}">
              <a16:creationId xmlns:a16="http://schemas.microsoft.com/office/drawing/2014/main" id="{00000000-0008-0000-0100-000033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33" name="TextBox 2132">
          <a:extLst>
            <a:ext uri="{FF2B5EF4-FFF2-40B4-BE49-F238E27FC236}">
              <a16:creationId xmlns:a16="http://schemas.microsoft.com/office/drawing/2014/main" id="{00000000-0008-0000-0100-000034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34" name="TextBox 2133">
          <a:extLst>
            <a:ext uri="{FF2B5EF4-FFF2-40B4-BE49-F238E27FC236}">
              <a16:creationId xmlns:a16="http://schemas.microsoft.com/office/drawing/2014/main" id="{00000000-0008-0000-0100-000035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35" name="TextBox 2134">
          <a:extLst>
            <a:ext uri="{FF2B5EF4-FFF2-40B4-BE49-F238E27FC236}">
              <a16:creationId xmlns:a16="http://schemas.microsoft.com/office/drawing/2014/main" id="{00000000-0008-0000-0100-00003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36" name="TextBox 2135">
          <a:extLst>
            <a:ext uri="{FF2B5EF4-FFF2-40B4-BE49-F238E27FC236}">
              <a16:creationId xmlns:a16="http://schemas.microsoft.com/office/drawing/2014/main" id="{00000000-0008-0000-0100-00003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37" name="TextBox 2136">
          <a:extLst>
            <a:ext uri="{FF2B5EF4-FFF2-40B4-BE49-F238E27FC236}">
              <a16:creationId xmlns:a16="http://schemas.microsoft.com/office/drawing/2014/main" id="{00000000-0008-0000-0100-00003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38" name="TextBox 2137">
          <a:extLst>
            <a:ext uri="{FF2B5EF4-FFF2-40B4-BE49-F238E27FC236}">
              <a16:creationId xmlns:a16="http://schemas.microsoft.com/office/drawing/2014/main" id="{00000000-0008-0000-0100-00003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39" name="TextBox 2138">
          <a:extLst>
            <a:ext uri="{FF2B5EF4-FFF2-40B4-BE49-F238E27FC236}">
              <a16:creationId xmlns:a16="http://schemas.microsoft.com/office/drawing/2014/main" id="{00000000-0008-0000-0100-00003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0" name="TextBox 2139">
          <a:extLst>
            <a:ext uri="{FF2B5EF4-FFF2-40B4-BE49-F238E27FC236}">
              <a16:creationId xmlns:a16="http://schemas.microsoft.com/office/drawing/2014/main" id="{00000000-0008-0000-0100-00003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1" name="TextBox 2140">
          <a:extLst>
            <a:ext uri="{FF2B5EF4-FFF2-40B4-BE49-F238E27FC236}">
              <a16:creationId xmlns:a16="http://schemas.microsoft.com/office/drawing/2014/main" id="{00000000-0008-0000-0100-00004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2" name="TextBox 2141">
          <a:extLst>
            <a:ext uri="{FF2B5EF4-FFF2-40B4-BE49-F238E27FC236}">
              <a16:creationId xmlns:a16="http://schemas.microsoft.com/office/drawing/2014/main" id="{00000000-0008-0000-0100-00004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3" name="TextBox 2142">
          <a:extLst>
            <a:ext uri="{FF2B5EF4-FFF2-40B4-BE49-F238E27FC236}">
              <a16:creationId xmlns:a16="http://schemas.microsoft.com/office/drawing/2014/main" id="{00000000-0008-0000-0100-00004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4" name="TextBox 2143">
          <a:extLst>
            <a:ext uri="{FF2B5EF4-FFF2-40B4-BE49-F238E27FC236}">
              <a16:creationId xmlns:a16="http://schemas.microsoft.com/office/drawing/2014/main" id="{00000000-0008-0000-0100-00004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5" name="TextBox 2144">
          <a:extLst>
            <a:ext uri="{FF2B5EF4-FFF2-40B4-BE49-F238E27FC236}">
              <a16:creationId xmlns:a16="http://schemas.microsoft.com/office/drawing/2014/main" id="{00000000-0008-0000-0100-00004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6" name="TextBox 2145">
          <a:extLst>
            <a:ext uri="{FF2B5EF4-FFF2-40B4-BE49-F238E27FC236}">
              <a16:creationId xmlns:a16="http://schemas.microsoft.com/office/drawing/2014/main" id="{00000000-0008-0000-0100-00004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7" name="TextBox 2146">
          <a:extLst>
            <a:ext uri="{FF2B5EF4-FFF2-40B4-BE49-F238E27FC236}">
              <a16:creationId xmlns:a16="http://schemas.microsoft.com/office/drawing/2014/main" id="{00000000-0008-0000-0100-00004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8" name="TextBox 2147">
          <a:extLst>
            <a:ext uri="{FF2B5EF4-FFF2-40B4-BE49-F238E27FC236}">
              <a16:creationId xmlns:a16="http://schemas.microsoft.com/office/drawing/2014/main" id="{00000000-0008-0000-0100-00004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49" name="TextBox 2148">
          <a:extLst>
            <a:ext uri="{FF2B5EF4-FFF2-40B4-BE49-F238E27FC236}">
              <a16:creationId xmlns:a16="http://schemas.microsoft.com/office/drawing/2014/main" id="{00000000-0008-0000-0100-00004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50" name="TextBox 2149">
          <a:extLst>
            <a:ext uri="{FF2B5EF4-FFF2-40B4-BE49-F238E27FC236}">
              <a16:creationId xmlns:a16="http://schemas.microsoft.com/office/drawing/2014/main" id="{00000000-0008-0000-0100-00004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1" name="TextBox 2150">
          <a:extLst>
            <a:ext uri="{FF2B5EF4-FFF2-40B4-BE49-F238E27FC236}">
              <a16:creationId xmlns:a16="http://schemas.microsoft.com/office/drawing/2014/main" id="{00000000-0008-0000-0100-00004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2" name="TextBox 2151">
          <a:extLst>
            <a:ext uri="{FF2B5EF4-FFF2-40B4-BE49-F238E27FC236}">
              <a16:creationId xmlns:a16="http://schemas.microsoft.com/office/drawing/2014/main" id="{00000000-0008-0000-0100-00004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3" name="TextBox 2152">
          <a:extLst>
            <a:ext uri="{FF2B5EF4-FFF2-40B4-BE49-F238E27FC236}">
              <a16:creationId xmlns:a16="http://schemas.microsoft.com/office/drawing/2014/main" id="{00000000-0008-0000-0100-00004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4" name="TextBox 2153">
          <a:extLst>
            <a:ext uri="{FF2B5EF4-FFF2-40B4-BE49-F238E27FC236}">
              <a16:creationId xmlns:a16="http://schemas.microsoft.com/office/drawing/2014/main" id="{00000000-0008-0000-0100-00004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5" name="TextBox 2154">
          <a:extLst>
            <a:ext uri="{FF2B5EF4-FFF2-40B4-BE49-F238E27FC236}">
              <a16:creationId xmlns:a16="http://schemas.microsoft.com/office/drawing/2014/main" id="{00000000-0008-0000-0100-00004E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6" name="TextBox 2155">
          <a:extLst>
            <a:ext uri="{FF2B5EF4-FFF2-40B4-BE49-F238E27FC236}">
              <a16:creationId xmlns:a16="http://schemas.microsoft.com/office/drawing/2014/main" id="{00000000-0008-0000-0100-00004F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7" name="TextBox 2156">
          <a:extLst>
            <a:ext uri="{FF2B5EF4-FFF2-40B4-BE49-F238E27FC236}">
              <a16:creationId xmlns:a16="http://schemas.microsoft.com/office/drawing/2014/main" id="{00000000-0008-0000-0100-000050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58" name="TextBox 2157">
          <a:extLst>
            <a:ext uri="{FF2B5EF4-FFF2-40B4-BE49-F238E27FC236}">
              <a16:creationId xmlns:a16="http://schemas.microsoft.com/office/drawing/2014/main" id="{00000000-0008-0000-0100-000051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59" name="TextBox 2158">
          <a:extLst>
            <a:ext uri="{FF2B5EF4-FFF2-40B4-BE49-F238E27FC236}">
              <a16:creationId xmlns:a16="http://schemas.microsoft.com/office/drawing/2014/main" id="{00000000-0008-0000-0100-00005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0" name="TextBox 2159">
          <a:extLst>
            <a:ext uri="{FF2B5EF4-FFF2-40B4-BE49-F238E27FC236}">
              <a16:creationId xmlns:a16="http://schemas.microsoft.com/office/drawing/2014/main" id="{00000000-0008-0000-0100-00005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1" name="TextBox 2160">
          <a:extLst>
            <a:ext uri="{FF2B5EF4-FFF2-40B4-BE49-F238E27FC236}">
              <a16:creationId xmlns:a16="http://schemas.microsoft.com/office/drawing/2014/main" id="{00000000-0008-0000-0100-00005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2" name="TextBox 2161">
          <a:extLst>
            <a:ext uri="{FF2B5EF4-FFF2-40B4-BE49-F238E27FC236}">
              <a16:creationId xmlns:a16="http://schemas.microsoft.com/office/drawing/2014/main" id="{00000000-0008-0000-0100-00005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3" name="TextBox 2162">
          <a:extLst>
            <a:ext uri="{FF2B5EF4-FFF2-40B4-BE49-F238E27FC236}">
              <a16:creationId xmlns:a16="http://schemas.microsoft.com/office/drawing/2014/main" id="{00000000-0008-0000-0100-00005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4" name="TextBox 2163">
          <a:extLst>
            <a:ext uri="{FF2B5EF4-FFF2-40B4-BE49-F238E27FC236}">
              <a16:creationId xmlns:a16="http://schemas.microsoft.com/office/drawing/2014/main" id="{00000000-0008-0000-0100-00005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5" name="TextBox 2164">
          <a:extLst>
            <a:ext uri="{FF2B5EF4-FFF2-40B4-BE49-F238E27FC236}">
              <a16:creationId xmlns:a16="http://schemas.microsoft.com/office/drawing/2014/main" id="{00000000-0008-0000-0100-00005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6" name="TextBox 2165">
          <a:extLst>
            <a:ext uri="{FF2B5EF4-FFF2-40B4-BE49-F238E27FC236}">
              <a16:creationId xmlns:a16="http://schemas.microsoft.com/office/drawing/2014/main" id="{00000000-0008-0000-0100-00005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7" name="TextBox 2166">
          <a:extLst>
            <a:ext uri="{FF2B5EF4-FFF2-40B4-BE49-F238E27FC236}">
              <a16:creationId xmlns:a16="http://schemas.microsoft.com/office/drawing/2014/main" id="{00000000-0008-0000-0100-00005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8" name="TextBox 2167">
          <a:extLst>
            <a:ext uri="{FF2B5EF4-FFF2-40B4-BE49-F238E27FC236}">
              <a16:creationId xmlns:a16="http://schemas.microsoft.com/office/drawing/2014/main" id="{00000000-0008-0000-0100-00005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69" name="TextBox 2168">
          <a:extLst>
            <a:ext uri="{FF2B5EF4-FFF2-40B4-BE49-F238E27FC236}">
              <a16:creationId xmlns:a16="http://schemas.microsoft.com/office/drawing/2014/main" id="{00000000-0008-0000-0100-00005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70" name="TextBox 2169">
          <a:extLst>
            <a:ext uri="{FF2B5EF4-FFF2-40B4-BE49-F238E27FC236}">
              <a16:creationId xmlns:a16="http://schemas.microsoft.com/office/drawing/2014/main" id="{00000000-0008-0000-0100-00005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71" name="TextBox 2170">
          <a:extLst>
            <a:ext uri="{FF2B5EF4-FFF2-40B4-BE49-F238E27FC236}">
              <a16:creationId xmlns:a16="http://schemas.microsoft.com/office/drawing/2014/main" id="{00000000-0008-0000-0100-00005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72" name="TextBox 2171">
          <a:extLst>
            <a:ext uri="{FF2B5EF4-FFF2-40B4-BE49-F238E27FC236}">
              <a16:creationId xmlns:a16="http://schemas.microsoft.com/office/drawing/2014/main" id="{00000000-0008-0000-0100-00005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73" name="TextBox 2172">
          <a:extLst>
            <a:ext uri="{FF2B5EF4-FFF2-40B4-BE49-F238E27FC236}">
              <a16:creationId xmlns:a16="http://schemas.microsoft.com/office/drawing/2014/main" id="{00000000-0008-0000-0100-00006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174" name="TextBox 2173">
          <a:extLst>
            <a:ext uri="{FF2B5EF4-FFF2-40B4-BE49-F238E27FC236}">
              <a16:creationId xmlns:a16="http://schemas.microsoft.com/office/drawing/2014/main" id="{00000000-0008-0000-0100-00006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75" name="TextBox 2174">
          <a:extLst>
            <a:ext uri="{FF2B5EF4-FFF2-40B4-BE49-F238E27FC236}">
              <a16:creationId xmlns:a16="http://schemas.microsoft.com/office/drawing/2014/main" id="{00000000-0008-0000-0100-000066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76" name="TextBox 2175">
          <a:extLst>
            <a:ext uri="{FF2B5EF4-FFF2-40B4-BE49-F238E27FC236}">
              <a16:creationId xmlns:a16="http://schemas.microsoft.com/office/drawing/2014/main" id="{00000000-0008-0000-0100-000067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77" name="TextBox 2176">
          <a:extLst>
            <a:ext uri="{FF2B5EF4-FFF2-40B4-BE49-F238E27FC236}">
              <a16:creationId xmlns:a16="http://schemas.microsoft.com/office/drawing/2014/main" id="{00000000-0008-0000-0100-000068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78" name="TextBox 2177">
          <a:extLst>
            <a:ext uri="{FF2B5EF4-FFF2-40B4-BE49-F238E27FC236}">
              <a16:creationId xmlns:a16="http://schemas.microsoft.com/office/drawing/2014/main" id="{00000000-0008-0000-0100-000069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79" name="TextBox 2178">
          <a:extLst>
            <a:ext uri="{FF2B5EF4-FFF2-40B4-BE49-F238E27FC236}">
              <a16:creationId xmlns:a16="http://schemas.microsoft.com/office/drawing/2014/main" id="{00000000-0008-0000-0100-000092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0" name="TextBox 2179">
          <a:extLst>
            <a:ext uri="{FF2B5EF4-FFF2-40B4-BE49-F238E27FC236}">
              <a16:creationId xmlns:a16="http://schemas.microsoft.com/office/drawing/2014/main" id="{00000000-0008-0000-0100-000093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1" name="TextBox 2180">
          <a:extLst>
            <a:ext uri="{FF2B5EF4-FFF2-40B4-BE49-F238E27FC236}">
              <a16:creationId xmlns:a16="http://schemas.microsoft.com/office/drawing/2014/main" id="{00000000-0008-0000-0100-000094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2" name="TextBox 2181">
          <a:extLst>
            <a:ext uri="{FF2B5EF4-FFF2-40B4-BE49-F238E27FC236}">
              <a16:creationId xmlns:a16="http://schemas.microsoft.com/office/drawing/2014/main" id="{00000000-0008-0000-0100-000095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3" name="TextBox 2182">
          <a:extLst>
            <a:ext uri="{FF2B5EF4-FFF2-40B4-BE49-F238E27FC236}">
              <a16:creationId xmlns:a16="http://schemas.microsoft.com/office/drawing/2014/main" id="{00000000-0008-0000-0100-000096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4" name="TextBox 2183">
          <a:extLst>
            <a:ext uri="{FF2B5EF4-FFF2-40B4-BE49-F238E27FC236}">
              <a16:creationId xmlns:a16="http://schemas.microsoft.com/office/drawing/2014/main" id="{00000000-0008-0000-0100-000097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5" name="TextBox 2184">
          <a:extLst>
            <a:ext uri="{FF2B5EF4-FFF2-40B4-BE49-F238E27FC236}">
              <a16:creationId xmlns:a16="http://schemas.microsoft.com/office/drawing/2014/main" id="{00000000-0008-0000-0100-000098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86" name="TextBox 2185">
          <a:extLst>
            <a:ext uri="{FF2B5EF4-FFF2-40B4-BE49-F238E27FC236}">
              <a16:creationId xmlns:a16="http://schemas.microsoft.com/office/drawing/2014/main" id="{00000000-0008-0000-0100-000099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87" name="TextBox 2186">
          <a:extLst>
            <a:ext uri="{FF2B5EF4-FFF2-40B4-BE49-F238E27FC236}">
              <a16:creationId xmlns:a16="http://schemas.microsoft.com/office/drawing/2014/main" id="{00000000-0008-0000-0100-00009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88" name="TextBox 2187">
          <a:extLst>
            <a:ext uri="{FF2B5EF4-FFF2-40B4-BE49-F238E27FC236}">
              <a16:creationId xmlns:a16="http://schemas.microsoft.com/office/drawing/2014/main" id="{00000000-0008-0000-0100-00009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89" name="TextBox 2188">
          <a:extLst>
            <a:ext uri="{FF2B5EF4-FFF2-40B4-BE49-F238E27FC236}">
              <a16:creationId xmlns:a16="http://schemas.microsoft.com/office/drawing/2014/main" id="{00000000-0008-0000-0100-00009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90" name="TextBox 2189">
          <a:extLst>
            <a:ext uri="{FF2B5EF4-FFF2-40B4-BE49-F238E27FC236}">
              <a16:creationId xmlns:a16="http://schemas.microsoft.com/office/drawing/2014/main" id="{00000000-0008-0000-0100-00009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91" name="TextBox 2190">
          <a:extLst>
            <a:ext uri="{FF2B5EF4-FFF2-40B4-BE49-F238E27FC236}">
              <a16:creationId xmlns:a16="http://schemas.microsoft.com/office/drawing/2014/main" id="{00000000-0008-0000-0100-00009E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92" name="TextBox 2191">
          <a:extLst>
            <a:ext uri="{FF2B5EF4-FFF2-40B4-BE49-F238E27FC236}">
              <a16:creationId xmlns:a16="http://schemas.microsoft.com/office/drawing/2014/main" id="{00000000-0008-0000-0100-00009F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93" name="TextBox 2192">
          <a:extLst>
            <a:ext uri="{FF2B5EF4-FFF2-40B4-BE49-F238E27FC236}">
              <a16:creationId xmlns:a16="http://schemas.microsoft.com/office/drawing/2014/main" id="{00000000-0008-0000-0100-0000A0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94" name="TextBox 2193">
          <a:extLst>
            <a:ext uri="{FF2B5EF4-FFF2-40B4-BE49-F238E27FC236}">
              <a16:creationId xmlns:a16="http://schemas.microsoft.com/office/drawing/2014/main" id="{00000000-0008-0000-0100-0000A1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95" name="TextBox 2194">
          <a:extLst>
            <a:ext uri="{FF2B5EF4-FFF2-40B4-BE49-F238E27FC236}">
              <a16:creationId xmlns:a16="http://schemas.microsoft.com/office/drawing/2014/main" id="{00000000-0008-0000-0100-0000A2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96" name="TextBox 2195">
          <a:extLst>
            <a:ext uri="{FF2B5EF4-FFF2-40B4-BE49-F238E27FC236}">
              <a16:creationId xmlns:a16="http://schemas.microsoft.com/office/drawing/2014/main" id="{00000000-0008-0000-0100-0000A3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97" name="TextBox 2196">
          <a:extLst>
            <a:ext uri="{FF2B5EF4-FFF2-40B4-BE49-F238E27FC236}">
              <a16:creationId xmlns:a16="http://schemas.microsoft.com/office/drawing/2014/main" id="{00000000-0008-0000-0100-0000A4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198" name="TextBox 2197">
          <a:extLst>
            <a:ext uri="{FF2B5EF4-FFF2-40B4-BE49-F238E27FC236}">
              <a16:creationId xmlns:a16="http://schemas.microsoft.com/office/drawing/2014/main" id="{00000000-0008-0000-0100-0000A5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199" name="TextBox 2198">
          <a:extLst>
            <a:ext uri="{FF2B5EF4-FFF2-40B4-BE49-F238E27FC236}">
              <a16:creationId xmlns:a16="http://schemas.microsoft.com/office/drawing/2014/main" id="{00000000-0008-0000-0100-0000A6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0" name="TextBox 2199">
          <a:extLst>
            <a:ext uri="{FF2B5EF4-FFF2-40B4-BE49-F238E27FC236}">
              <a16:creationId xmlns:a16="http://schemas.microsoft.com/office/drawing/2014/main" id="{00000000-0008-0000-0100-0000A7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1" name="TextBox 2200">
          <a:extLst>
            <a:ext uri="{FF2B5EF4-FFF2-40B4-BE49-F238E27FC236}">
              <a16:creationId xmlns:a16="http://schemas.microsoft.com/office/drawing/2014/main" id="{00000000-0008-0000-0100-0000A8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2" name="TextBox 2201">
          <a:extLst>
            <a:ext uri="{FF2B5EF4-FFF2-40B4-BE49-F238E27FC236}">
              <a16:creationId xmlns:a16="http://schemas.microsoft.com/office/drawing/2014/main" id="{00000000-0008-0000-0100-0000A9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3" name="TextBox 2202">
          <a:extLst>
            <a:ext uri="{FF2B5EF4-FFF2-40B4-BE49-F238E27FC236}">
              <a16:creationId xmlns:a16="http://schemas.microsoft.com/office/drawing/2014/main" id="{00000000-0008-0000-0100-0000AA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4" name="TextBox 2203">
          <a:extLst>
            <a:ext uri="{FF2B5EF4-FFF2-40B4-BE49-F238E27FC236}">
              <a16:creationId xmlns:a16="http://schemas.microsoft.com/office/drawing/2014/main" id="{00000000-0008-0000-0100-0000AB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5" name="TextBox 2204">
          <a:extLst>
            <a:ext uri="{FF2B5EF4-FFF2-40B4-BE49-F238E27FC236}">
              <a16:creationId xmlns:a16="http://schemas.microsoft.com/office/drawing/2014/main" id="{00000000-0008-0000-0100-0000AC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6" name="TextBox 2205">
          <a:extLst>
            <a:ext uri="{FF2B5EF4-FFF2-40B4-BE49-F238E27FC236}">
              <a16:creationId xmlns:a16="http://schemas.microsoft.com/office/drawing/2014/main" id="{00000000-0008-0000-0100-0000AD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7" name="TextBox 2206">
          <a:extLst>
            <a:ext uri="{FF2B5EF4-FFF2-40B4-BE49-F238E27FC236}">
              <a16:creationId xmlns:a16="http://schemas.microsoft.com/office/drawing/2014/main" id="{00000000-0008-0000-0100-0000AE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8" name="TextBox 2207">
          <a:extLst>
            <a:ext uri="{FF2B5EF4-FFF2-40B4-BE49-F238E27FC236}">
              <a16:creationId xmlns:a16="http://schemas.microsoft.com/office/drawing/2014/main" id="{00000000-0008-0000-0100-0000AF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09" name="TextBox 2208">
          <a:extLst>
            <a:ext uri="{FF2B5EF4-FFF2-40B4-BE49-F238E27FC236}">
              <a16:creationId xmlns:a16="http://schemas.microsoft.com/office/drawing/2014/main" id="{00000000-0008-0000-0100-0000B0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10" name="TextBox 2209">
          <a:extLst>
            <a:ext uri="{FF2B5EF4-FFF2-40B4-BE49-F238E27FC236}">
              <a16:creationId xmlns:a16="http://schemas.microsoft.com/office/drawing/2014/main" id="{00000000-0008-0000-0100-0000B1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1" name="TextBox 2210">
          <a:extLst>
            <a:ext uri="{FF2B5EF4-FFF2-40B4-BE49-F238E27FC236}">
              <a16:creationId xmlns:a16="http://schemas.microsoft.com/office/drawing/2014/main" id="{00000000-0008-0000-0100-0000B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2" name="TextBox 2211">
          <a:extLst>
            <a:ext uri="{FF2B5EF4-FFF2-40B4-BE49-F238E27FC236}">
              <a16:creationId xmlns:a16="http://schemas.microsoft.com/office/drawing/2014/main" id="{00000000-0008-0000-0100-0000B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3" name="TextBox 2212">
          <a:extLst>
            <a:ext uri="{FF2B5EF4-FFF2-40B4-BE49-F238E27FC236}">
              <a16:creationId xmlns:a16="http://schemas.microsoft.com/office/drawing/2014/main" id="{00000000-0008-0000-0100-0000B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4" name="TextBox 2213">
          <a:extLst>
            <a:ext uri="{FF2B5EF4-FFF2-40B4-BE49-F238E27FC236}">
              <a16:creationId xmlns:a16="http://schemas.microsoft.com/office/drawing/2014/main" id="{00000000-0008-0000-0100-0000B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5" name="TextBox 2214">
          <a:extLst>
            <a:ext uri="{FF2B5EF4-FFF2-40B4-BE49-F238E27FC236}">
              <a16:creationId xmlns:a16="http://schemas.microsoft.com/office/drawing/2014/main" id="{00000000-0008-0000-0100-0000B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6" name="TextBox 2215">
          <a:extLst>
            <a:ext uri="{FF2B5EF4-FFF2-40B4-BE49-F238E27FC236}">
              <a16:creationId xmlns:a16="http://schemas.microsoft.com/office/drawing/2014/main" id="{00000000-0008-0000-0100-0000B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7" name="TextBox 2216">
          <a:extLst>
            <a:ext uri="{FF2B5EF4-FFF2-40B4-BE49-F238E27FC236}">
              <a16:creationId xmlns:a16="http://schemas.microsoft.com/office/drawing/2014/main" id="{00000000-0008-0000-0100-0000B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8" name="TextBox 2217">
          <a:extLst>
            <a:ext uri="{FF2B5EF4-FFF2-40B4-BE49-F238E27FC236}">
              <a16:creationId xmlns:a16="http://schemas.microsoft.com/office/drawing/2014/main" id="{00000000-0008-0000-0100-0000B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19" name="TextBox 2218">
          <a:extLst>
            <a:ext uri="{FF2B5EF4-FFF2-40B4-BE49-F238E27FC236}">
              <a16:creationId xmlns:a16="http://schemas.microsoft.com/office/drawing/2014/main" id="{00000000-0008-0000-0100-0000B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0" name="TextBox 2219">
          <a:extLst>
            <a:ext uri="{FF2B5EF4-FFF2-40B4-BE49-F238E27FC236}">
              <a16:creationId xmlns:a16="http://schemas.microsoft.com/office/drawing/2014/main" id="{00000000-0008-0000-0100-0000B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1" name="TextBox 2220">
          <a:extLst>
            <a:ext uri="{FF2B5EF4-FFF2-40B4-BE49-F238E27FC236}">
              <a16:creationId xmlns:a16="http://schemas.microsoft.com/office/drawing/2014/main" id="{00000000-0008-0000-0100-0000C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2" name="TextBox 2221">
          <a:extLst>
            <a:ext uri="{FF2B5EF4-FFF2-40B4-BE49-F238E27FC236}">
              <a16:creationId xmlns:a16="http://schemas.microsoft.com/office/drawing/2014/main" id="{00000000-0008-0000-0100-0000C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3" name="TextBox 2222">
          <a:extLst>
            <a:ext uri="{FF2B5EF4-FFF2-40B4-BE49-F238E27FC236}">
              <a16:creationId xmlns:a16="http://schemas.microsoft.com/office/drawing/2014/main" id="{00000000-0008-0000-0100-0000C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4" name="TextBox 2223">
          <a:extLst>
            <a:ext uri="{FF2B5EF4-FFF2-40B4-BE49-F238E27FC236}">
              <a16:creationId xmlns:a16="http://schemas.microsoft.com/office/drawing/2014/main" id="{00000000-0008-0000-0100-0000C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5" name="TextBox 2224">
          <a:extLst>
            <a:ext uri="{FF2B5EF4-FFF2-40B4-BE49-F238E27FC236}">
              <a16:creationId xmlns:a16="http://schemas.microsoft.com/office/drawing/2014/main" id="{00000000-0008-0000-0100-0000C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26" name="TextBox 2225">
          <a:extLst>
            <a:ext uri="{FF2B5EF4-FFF2-40B4-BE49-F238E27FC236}">
              <a16:creationId xmlns:a16="http://schemas.microsoft.com/office/drawing/2014/main" id="{00000000-0008-0000-0100-0000C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27" name="TextBox 2226">
          <a:extLst>
            <a:ext uri="{FF2B5EF4-FFF2-40B4-BE49-F238E27FC236}">
              <a16:creationId xmlns:a16="http://schemas.microsoft.com/office/drawing/2014/main" id="{00000000-0008-0000-0100-0000C6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28" name="TextBox 2227">
          <a:extLst>
            <a:ext uri="{FF2B5EF4-FFF2-40B4-BE49-F238E27FC236}">
              <a16:creationId xmlns:a16="http://schemas.microsoft.com/office/drawing/2014/main" id="{00000000-0008-0000-0100-0000C7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29" name="TextBox 2228">
          <a:extLst>
            <a:ext uri="{FF2B5EF4-FFF2-40B4-BE49-F238E27FC236}">
              <a16:creationId xmlns:a16="http://schemas.microsoft.com/office/drawing/2014/main" id="{00000000-0008-0000-0100-0000C8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0" name="TextBox 2229">
          <a:extLst>
            <a:ext uri="{FF2B5EF4-FFF2-40B4-BE49-F238E27FC236}">
              <a16:creationId xmlns:a16="http://schemas.microsoft.com/office/drawing/2014/main" id="{00000000-0008-0000-0100-0000C9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1" name="TextBox 2230">
          <a:extLst>
            <a:ext uri="{FF2B5EF4-FFF2-40B4-BE49-F238E27FC236}">
              <a16:creationId xmlns:a16="http://schemas.microsoft.com/office/drawing/2014/main" id="{00000000-0008-0000-0100-0000C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2" name="TextBox 2231">
          <a:extLst>
            <a:ext uri="{FF2B5EF4-FFF2-40B4-BE49-F238E27FC236}">
              <a16:creationId xmlns:a16="http://schemas.microsoft.com/office/drawing/2014/main" id="{00000000-0008-0000-0100-0000C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3" name="TextBox 2232">
          <a:extLst>
            <a:ext uri="{FF2B5EF4-FFF2-40B4-BE49-F238E27FC236}">
              <a16:creationId xmlns:a16="http://schemas.microsoft.com/office/drawing/2014/main" id="{00000000-0008-0000-0100-0000C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4" name="TextBox 2233">
          <a:extLst>
            <a:ext uri="{FF2B5EF4-FFF2-40B4-BE49-F238E27FC236}">
              <a16:creationId xmlns:a16="http://schemas.microsoft.com/office/drawing/2014/main" id="{00000000-0008-0000-0100-0000C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35" name="TextBox 2234">
          <a:extLst>
            <a:ext uri="{FF2B5EF4-FFF2-40B4-BE49-F238E27FC236}">
              <a16:creationId xmlns:a16="http://schemas.microsoft.com/office/drawing/2014/main" id="{00000000-0008-0000-0100-0000D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36" name="TextBox 2235">
          <a:extLst>
            <a:ext uri="{FF2B5EF4-FFF2-40B4-BE49-F238E27FC236}">
              <a16:creationId xmlns:a16="http://schemas.microsoft.com/office/drawing/2014/main" id="{00000000-0008-0000-0100-0000D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37" name="TextBox 2236">
          <a:extLst>
            <a:ext uri="{FF2B5EF4-FFF2-40B4-BE49-F238E27FC236}">
              <a16:creationId xmlns:a16="http://schemas.microsoft.com/office/drawing/2014/main" id="{00000000-0008-0000-0100-0000D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38" name="TextBox 2237">
          <a:extLst>
            <a:ext uri="{FF2B5EF4-FFF2-40B4-BE49-F238E27FC236}">
              <a16:creationId xmlns:a16="http://schemas.microsoft.com/office/drawing/2014/main" id="{00000000-0008-0000-0100-0000D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39" name="TextBox 2238">
          <a:extLst>
            <a:ext uri="{FF2B5EF4-FFF2-40B4-BE49-F238E27FC236}">
              <a16:creationId xmlns:a16="http://schemas.microsoft.com/office/drawing/2014/main" id="{00000000-0008-0000-0100-0000D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0" name="TextBox 2239">
          <a:extLst>
            <a:ext uri="{FF2B5EF4-FFF2-40B4-BE49-F238E27FC236}">
              <a16:creationId xmlns:a16="http://schemas.microsoft.com/office/drawing/2014/main" id="{00000000-0008-0000-0100-0000D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1" name="TextBox 2240">
          <a:extLst>
            <a:ext uri="{FF2B5EF4-FFF2-40B4-BE49-F238E27FC236}">
              <a16:creationId xmlns:a16="http://schemas.microsoft.com/office/drawing/2014/main" id="{00000000-0008-0000-0100-0000D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2" name="TextBox 2241">
          <a:extLst>
            <a:ext uri="{FF2B5EF4-FFF2-40B4-BE49-F238E27FC236}">
              <a16:creationId xmlns:a16="http://schemas.microsoft.com/office/drawing/2014/main" id="{00000000-0008-0000-0100-0000D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3" name="TextBox 2242">
          <a:extLst>
            <a:ext uri="{FF2B5EF4-FFF2-40B4-BE49-F238E27FC236}">
              <a16:creationId xmlns:a16="http://schemas.microsoft.com/office/drawing/2014/main" id="{00000000-0008-0000-0100-0000D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4" name="TextBox 2243">
          <a:extLst>
            <a:ext uri="{FF2B5EF4-FFF2-40B4-BE49-F238E27FC236}">
              <a16:creationId xmlns:a16="http://schemas.microsoft.com/office/drawing/2014/main" id="{00000000-0008-0000-0100-0000D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5" name="TextBox 2244">
          <a:extLst>
            <a:ext uri="{FF2B5EF4-FFF2-40B4-BE49-F238E27FC236}">
              <a16:creationId xmlns:a16="http://schemas.microsoft.com/office/drawing/2014/main" id="{00000000-0008-0000-0100-0000D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6" name="TextBox 2245">
          <a:extLst>
            <a:ext uri="{FF2B5EF4-FFF2-40B4-BE49-F238E27FC236}">
              <a16:creationId xmlns:a16="http://schemas.microsoft.com/office/drawing/2014/main" id="{00000000-0008-0000-0100-0000D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7" name="TextBox 2246">
          <a:extLst>
            <a:ext uri="{FF2B5EF4-FFF2-40B4-BE49-F238E27FC236}">
              <a16:creationId xmlns:a16="http://schemas.microsoft.com/office/drawing/2014/main" id="{00000000-0008-0000-0100-0000D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8" name="TextBox 2247">
          <a:extLst>
            <a:ext uri="{FF2B5EF4-FFF2-40B4-BE49-F238E27FC236}">
              <a16:creationId xmlns:a16="http://schemas.microsoft.com/office/drawing/2014/main" id="{00000000-0008-0000-0100-0000D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49" name="TextBox 2248">
          <a:extLst>
            <a:ext uri="{FF2B5EF4-FFF2-40B4-BE49-F238E27FC236}">
              <a16:creationId xmlns:a16="http://schemas.microsoft.com/office/drawing/2014/main" id="{00000000-0008-0000-0100-0000E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50" name="TextBox 2249">
          <a:extLst>
            <a:ext uri="{FF2B5EF4-FFF2-40B4-BE49-F238E27FC236}">
              <a16:creationId xmlns:a16="http://schemas.microsoft.com/office/drawing/2014/main" id="{00000000-0008-0000-0100-0000E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51" name="TextBox 2250">
          <a:extLst>
            <a:ext uri="{FF2B5EF4-FFF2-40B4-BE49-F238E27FC236}">
              <a16:creationId xmlns:a16="http://schemas.microsoft.com/office/drawing/2014/main" id="{00000000-0008-0000-0100-0000E6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52" name="TextBox 2251">
          <a:extLst>
            <a:ext uri="{FF2B5EF4-FFF2-40B4-BE49-F238E27FC236}">
              <a16:creationId xmlns:a16="http://schemas.microsoft.com/office/drawing/2014/main" id="{00000000-0008-0000-0100-0000E7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53" name="TextBox 2252">
          <a:extLst>
            <a:ext uri="{FF2B5EF4-FFF2-40B4-BE49-F238E27FC236}">
              <a16:creationId xmlns:a16="http://schemas.microsoft.com/office/drawing/2014/main" id="{00000000-0008-0000-0100-0000E8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54" name="TextBox 2253">
          <a:extLst>
            <a:ext uri="{FF2B5EF4-FFF2-40B4-BE49-F238E27FC236}">
              <a16:creationId xmlns:a16="http://schemas.microsoft.com/office/drawing/2014/main" id="{00000000-0008-0000-0100-0000E9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55" name="TextBox 2254">
          <a:extLst>
            <a:ext uri="{FF2B5EF4-FFF2-40B4-BE49-F238E27FC236}">
              <a16:creationId xmlns:a16="http://schemas.microsoft.com/office/drawing/2014/main" id="{00000000-0008-0000-0100-000012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56" name="TextBox 2255">
          <a:extLst>
            <a:ext uri="{FF2B5EF4-FFF2-40B4-BE49-F238E27FC236}">
              <a16:creationId xmlns:a16="http://schemas.microsoft.com/office/drawing/2014/main" id="{00000000-0008-0000-0100-000013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57" name="TextBox 2256">
          <a:extLst>
            <a:ext uri="{FF2B5EF4-FFF2-40B4-BE49-F238E27FC236}">
              <a16:creationId xmlns:a16="http://schemas.microsoft.com/office/drawing/2014/main" id="{00000000-0008-0000-0100-000014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58" name="TextBox 2257">
          <a:extLst>
            <a:ext uri="{FF2B5EF4-FFF2-40B4-BE49-F238E27FC236}">
              <a16:creationId xmlns:a16="http://schemas.microsoft.com/office/drawing/2014/main" id="{00000000-0008-0000-0100-000015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59" name="TextBox 2258">
          <a:extLst>
            <a:ext uri="{FF2B5EF4-FFF2-40B4-BE49-F238E27FC236}">
              <a16:creationId xmlns:a16="http://schemas.microsoft.com/office/drawing/2014/main" id="{00000000-0008-0000-0100-000016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60" name="TextBox 2259">
          <a:extLst>
            <a:ext uri="{FF2B5EF4-FFF2-40B4-BE49-F238E27FC236}">
              <a16:creationId xmlns:a16="http://schemas.microsoft.com/office/drawing/2014/main" id="{00000000-0008-0000-0100-000017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61" name="TextBox 2260">
          <a:extLst>
            <a:ext uri="{FF2B5EF4-FFF2-40B4-BE49-F238E27FC236}">
              <a16:creationId xmlns:a16="http://schemas.microsoft.com/office/drawing/2014/main" id="{00000000-0008-0000-0100-000018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62" name="TextBox 2261">
          <a:extLst>
            <a:ext uri="{FF2B5EF4-FFF2-40B4-BE49-F238E27FC236}">
              <a16:creationId xmlns:a16="http://schemas.microsoft.com/office/drawing/2014/main" id="{00000000-0008-0000-0100-000019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3" name="TextBox 2262">
          <a:extLst>
            <a:ext uri="{FF2B5EF4-FFF2-40B4-BE49-F238E27FC236}">
              <a16:creationId xmlns:a16="http://schemas.microsoft.com/office/drawing/2014/main" id="{00000000-0008-0000-0100-00001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4" name="TextBox 2263">
          <a:extLst>
            <a:ext uri="{FF2B5EF4-FFF2-40B4-BE49-F238E27FC236}">
              <a16:creationId xmlns:a16="http://schemas.microsoft.com/office/drawing/2014/main" id="{00000000-0008-0000-0100-00001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5" name="TextBox 2264">
          <a:extLst>
            <a:ext uri="{FF2B5EF4-FFF2-40B4-BE49-F238E27FC236}">
              <a16:creationId xmlns:a16="http://schemas.microsoft.com/office/drawing/2014/main" id="{00000000-0008-0000-0100-00001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6" name="TextBox 2265">
          <a:extLst>
            <a:ext uri="{FF2B5EF4-FFF2-40B4-BE49-F238E27FC236}">
              <a16:creationId xmlns:a16="http://schemas.microsoft.com/office/drawing/2014/main" id="{00000000-0008-0000-0100-00001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7" name="TextBox 2266">
          <a:extLst>
            <a:ext uri="{FF2B5EF4-FFF2-40B4-BE49-F238E27FC236}">
              <a16:creationId xmlns:a16="http://schemas.microsoft.com/office/drawing/2014/main" id="{00000000-0008-0000-0100-00001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8" name="TextBox 2267">
          <a:extLst>
            <a:ext uri="{FF2B5EF4-FFF2-40B4-BE49-F238E27FC236}">
              <a16:creationId xmlns:a16="http://schemas.microsoft.com/office/drawing/2014/main" id="{00000000-0008-0000-0100-00001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69" name="TextBox 2268">
          <a:extLst>
            <a:ext uri="{FF2B5EF4-FFF2-40B4-BE49-F238E27FC236}">
              <a16:creationId xmlns:a16="http://schemas.microsoft.com/office/drawing/2014/main" id="{00000000-0008-0000-0100-00002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70" name="TextBox 2269">
          <a:extLst>
            <a:ext uri="{FF2B5EF4-FFF2-40B4-BE49-F238E27FC236}">
              <a16:creationId xmlns:a16="http://schemas.microsoft.com/office/drawing/2014/main" id="{00000000-0008-0000-0100-00002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1" name="TextBox 2270">
          <a:extLst>
            <a:ext uri="{FF2B5EF4-FFF2-40B4-BE49-F238E27FC236}">
              <a16:creationId xmlns:a16="http://schemas.microsoft.com/office/drawing/2014/main" id="{00000000-0008-0000-0100-00002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2" name="TextBox 2271">
          <a:extLst>
            <a:ext uri="{FF2B5EF4-FFF2-40B4-BE49-F238E27FC236}">
              <a16:creationId xmlns:a16="http://schemas.microsoft.com/office/drawing/2014/main" id="{00000000-0008-0000-0100-00002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3" name="TextBox 2272">
          <a:extLst>
            <a:ext uri="{FF2B5EF4-FFF2-40B4-BE49-F238E27FC236}">
              <a16:creationId xmlns:a16="http://schemas.microsoft.com/office/drawing/2014/main" id="{00000000-0008-0000-0100-00002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4" name="TextBox 2273">
          <a:extLst>
            <a:ext uri="{FF2B5EF4-FFF2-40B4-BE49-F238E27FC236}">
              <a16:creationId xmlns:a16="http://schemas.microsoft.com/office/drawing/2014/main" id="{00000000-0008-0000-0100-00002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5" name="TextBox 2274">
          <a:extLst>
            <a:ext uri="{FF2B5EF4-FFF2-40B4-BE49-F238E27FC236}">
              <a16:creationId xmlns:a16="http://schemas.microsoft.com/office/drawing/2014/main" id="{00000000-0008-0000-0100-00002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6" name="TextBox 2275">
          <a:extLst>
            <a:ext uri="{FF2B5EF4-FFF2-40B4-BE49-F238E27FC236}">
              <a16:creationId xmlns:a16="http://schemas.microsoft.com/office/drawing/2014/main" id="{00000000-0008-0000-0100-00002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7" name="TextBox 2276">
          <a:extLst>
            <a:ext uri="{FF2B5EF4-FFF2-40B4-BE49-F238E27FC236}">
              <a16:creationId xmlns:a16="http://schemas.microsoft.com/office/drawing/2014/main" id="{00000000-0008-0000-0100-00002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8" name="TextBox 2277">
          <a:extLst>
            <a:ext uri="{FF2B5EF4-FFF2-40B4-BE49-F238E27FC236}">
              <a16:creationId xmlns:a16="http://schemas.microsoft.com/office/drawing/2014/main" id="{00000000-0008-0000-0100-00002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79" name="TextBox 2278">
          <a:extLst>
            <a:ext uri="{FF2B5EF4-FFF2-40B4-BE49-F238E27FC236}">
              <a16:creationId xmlns:a16="http://schemas.microsoft.com/office/drawing/2014/main" id="{00000000-0008-0000-0100-00002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0" name="TextBox 2279">
          <a:extLst>
            <a:ext uri="{FF2B5EF4-FFF2-40B4-BE49-F238E27FC236}">
              <a16:creationId xmlns:a16="http://schemas.microsoft.com/office/drawing/2014/main" id="{00000000-0008-0000-0100-00002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1" name="TextBox 2280">
          <a:extLst>
            <a:ext uri="{FF2B5EF4-FFF2-40B4-BE49-F238E27FC236}">
              <a16:creationId xmlns:a16="http://schemas.microsoft.com/office/drawing/2014/main" id="{00000000-0008-0000-0100-00002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2" name="TextBox 2281">
          <a:extLst>
            <a:ext uri="{FF2B5EF4-FFF2-40B4-BE49-F238E27FC236}">
              <a16:creationId xmlns:a16="http://schemas.microsoft.com/office/drawing/2014/main" id="{00000000-0008-0000-0100-00002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3" name="TextBox 2282">
          <a:extLst>
            <a:ext uri="{FF2B5EF4-FFF2-40B4-BE49-F238E27FC236}">
              <a16:creationId xmlns:a16="http://schemas.microsoft.com/office/drawing/2014/main" id="{00000000-0008-0000-0100-00002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4" name="TextBox 2283">
          <a:extLst>
            <a:ext uri="{FF2B5EF4-FFF2-40B4-BE49-F238E27FC236}">
              <a16:creationId xmlns:a16="http://schemas.microsoft.com/office/drawing/2014/main" id="{00000000-0008-0000-0100-00002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5" name="TextBox 2284">
          <a:extLst>
            <a:ext uri="{FF2B5EF4-FFF2-40B4-BE49-F238E27FC236}">
              <a16:creationId xmlns:a16="http://schemas.microsoft.com/office/drawing/2014/main" id="{00000000-0008-0000-0100-00003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86" name="TextBox 2285">
          <a:extLst>
            <a:ext uri="{FF2B5EF4-FFF2-40B4-BE49-F238E27FC236}">
              <a16:creationId xmlns:a16="http://schemas.microsoft.com/office/drawing/2014/main" id="{00000000-0008-0000-0100-00003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87" name="TextBox 2286">
          <a:extLst>
            <a:ext uri="{FF2B5EF4-FFF2-40B4-BE49-F238E27FC236}">
              <a16:creationId xmlns:a16="http://schemas.microsoft.com/office/drawing/2014/main" id="{00000000-0008-0000-0100-00003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88" name="TextBox 2287">
          <a:extLst>
            <a:ext uri="{FF2B5EF4-FFF2-40B4-BE49-F238E27FC236}">
              <a16:creationId xmlns:a16="http://schemas.microsoft.com/office/drawing/2014/main" id="{00000000-0008-0000-0100-00003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89" name="TextBox 2288">
          <a:extLst>
            <a:ext uri="{FF2B5EF4-FFF2-40B4-BE49-F238E27FC236}">
              <a16:creationId xmlns:a16="http://schemas.microsoft.com/office/drawing/2014/main" id="{00000000-0008-0000-0100-00003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90" name="TextBox 2289">
          <a:extLst>
            <a:ext uri="{FF2B5EF4-FFF2-40B4-BE49-F238E27FC236}">
              <a16:creationId xmlns:a16="http://schemas.microsoft.com/office/drawing/2014/main" id="{00000000-0008-0000-0100-00003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91" name="TextBox 2290">
          <a:extLst>
            <a:ext uri="{FF2B5EF4-FFF2-40B4-BE49-F238E27FC236}">
              <a16:creationId xmlns:a16="http://schemas.microsoft.com/office/drawing/2014/main" id="{00000000-0008-0000-0100-00003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92" name="TextBox 2291">
          <a:extLst>
            <a:ext uri="{FF2B5EF4-FFF2-40B4-BE49-F238E27FC236}">
              <a16:creationId xmlns:a16="http://schemas.microsoft.com/office/drawing/2014/main" id="{00000000-0008-0000-0100-00003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93" name="TextBox 2292">
          <a:extLst>
            <a:ext uri="{FF2B5EF4-FFF2-40B4-BE49-F238E27FC236}">
              <a16:creationId xmlns:a16="http://schemas.microsoft.com/office/drawing/2014/main" id="{00000000-0008-0000-0100-00003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94" name="TextBox 2293">
          <a:extLst>
            <a:ext uri="{FF2B5EF4-FFF2-40B4-BE49-F238E27FC236}">
              <a16:creationId xmlns:a16="http://schemas.microsoft.com/office/drawing/2014/main" id="{00000000-0008-0000-0100-00003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95" name="TextBox 2294">
          <a:extLst>
            <a:ext uri="{FF2B5EF4-FFF2-40B4-BE49-F238E27FC236}">
              <a16:creationId xmlns:a16="http://schemas.microsoft.com/office/drawing/2014/main" id="{00000000-0008-0000-0100-00003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96" name="TextBox 2295">
          <a:extLst>
            <a:ext uri="{FF2B5EF4-FFF2-40B4-BE49-F238E27FC236}">
              <a16:creationId xmlns:a16="http://schemas.microsoft.com/office/drawing/2014/main" id="{00000000-0008-0000-0100-00003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97" name="TextBox 2296">
          <a:extLst>
            <a:ext uri="{FF2B5EF4-FFF2-40B4-BE49-F238E27FC236}">
              <a16:creationId xmlns:a16="http://schemas.microsoft.com/office/drawing/2014/main" id="{00000000-0008-0000-0100-00003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98" name="TextBox 2297">
          <a:extLst>
            <a:ext uri="{FF2B5EF4-FFF2-40B4-BE49-F238E27FC236}">
              <a16:creationId xmlns:a16="http://schemas.microsoft.com/office/drawing/2014/main" id="{00000000-0008-0000-0100-00003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299" name="TextBox 2298">
          <a:extLst>
            <a:ext uri="{FF2B5EF4-FFF2-40B4-BE49-F238E27FC236}">
              <a16:creationId xmlns:a16="http://schemas.microsoft.com/office/drawing/2014/main" id="{00000000-0008-0000-0100-00003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0" name="TextBox 2299">
          <a:extLst>
            <a:ext uri="{FF2B5EF4-FFF2-40B4-BE49-F238E27FC236}">
              <a16:creationId xmlns:a16="http://schemas.microsoft.com/office/drawing/2014/main" id="{00000000-0008-0000-0100-00003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1" name="TextBox 2300">
          <a:extLst>
            <a:ext uri="{FF2B5EF4-FFF2-40B4-BE49-F238E27FC236}">
              <a16:creationId xmlns:a16="http://schemas.microsoft.com/office/drawing/2014/main" id="{00000000-0008-0000-0100-00004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2" name="TextBox 2301">
          <a:extLst>
            <a:ext uri="{FF2B5EF4-FFF2-40B4-BE49-F238E27FC236}">
              <a16:creationId xmlns:a16="http://schemas.microsoft.com/office/drawing/2014/main" id="{00000000-0008-0000-0100-00004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3" name="TextBox 2302">
          <a:extLst>
            <a:ext uri="{FF2B5EF4-FFF2-40B4-BE49-F238E27FC236}">
              <a16:creationId xmlns:a16="http://schemas.microsoft.com/office/drawing/2014/main" id="{00000000-0008-0000-0100-00004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4" name="TextBox 2303">
          <a:extLst>
            <a:ext uri="{FF2B5EF4-FFF2-40B4-BE49-F238E27FC236}">
              <a16:creationId xmlns:a16="http://schemas.microsoft.com/office/drawing/2014/main" id="{00000000-0008-0000-0100-00004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5" name="TextBox 2304">
          <a:extLst>
            <a:ext uri="{FF2B5EF4-FFF2-40B4-BE49-F238E27FC236}">
              <a16:creationId xmlns:a16="http://schemas.microsoft.com/office/drawing/2014/main" id="{00000000-0008-0000-0100-00004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6" name="TextBox 2305">
          <a:extLst>
            <a:ext uri="{FF2B5EF4-FFF2-40B4-BE49-F238E27FC236}">
              <a16:creationId xmlns:a16="http://schemas.microsoft.com/office/drawing/2014/main" id="{00000000-0008-0000-0100-00004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7" name="TextBox 2306">
          <a:extLst>
            <a:ext uri="{FF2B5EF4-FFF2-40B4-BE49-F238E27FC236}">
              <a16:creationId xmlns:a16="http://schemas.microsoft.com/office/drawing/2014/main" id="{00000000-0008-0000-0100-00004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8" name="TextBox 2307">
          <a:extLst>
            <a:ext uri="{FF2B5EF4-FFF2-40B4-BE49-F238E27FC236}">
              <a16:creationId xmlns:a16="http://schemas.microsoft.com/office/drawing/2014/main" id="{00000000-0008-0000-0100-00004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09" name="TextBox 2308">
          <a:extLst>
            <a:ext uri="{FF2B5EF4-FFF2-40B4-BE49-F238E27FC236}">
              <a16:creationId xmlns:a16="http://schemas.microsoft.com/office/drawing/2014/main" id="{00000000-0008-0000-0100-00004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10" name="TextBox 2309">
          <a:extLst>
            <a:ext uri="{FF2B5EF4-FFF2-40B4-BE49-F238E27FC236}">
              <a16:creationId xmlns:a16="http://schemas.microsoft.com/office/drawing/2014/main" id="{00000000-0008-0000-0100-00004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1" name="TextBox 2310">
          <a:extLst>
            <a:ext uri="{FF2B5EF4-FFF2-40B4-BE49-F238E27FC236}">
              <a16:creationId xmlns:a16="http://schemas.microsoft.com/office/drawing/2014/main" id="{00000000-0008-0000-0100-00004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2" name="TextBox 2311">
          <a:extLst>
            <a:ext uri="{FF2B5EF4-FFF2-40B4-BE49-F238E27FC236}">
              <a16:creationId xmlns:a16="http://schemas.microsoft.com/office/drawing/2014/main" id="{00000000-0008-0000-0100-00004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3" name="TextBox 2312">
          <a:extLst>
            <a:ext uri="{FF2B5EF4-FFF2-40B4-BE49-F238E27FC236}">
              <a16:creationId xmlns:a16="http://schemas.microsoft.com/office/drawing/2014/main" id="{00000000-0008-0000-0100-00004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4" name="TextBox 2313">
          <a:extLst>
            <a:ext uri="{FF2B5EF4-FFF2-40B4-BE49-F238E27FC236}">
              <a16:creationId xmlns:a16="http://schemas.microsoft.com/office/drawing/2014/main" id="{00000000-0008-0000-0100-00004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5" name="TextBox 2314">
          <a:extLst>
            <a:ext uri="{FF2B5EF4-FFF2-40B4-BE49-F238E27FC236}">
              <a16:creationId xmlns:a16="http://schemas.microsoft.com/office/drawing/2014/main" id="{00000000-0008-0000-0100-00004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6" name="TextBox 2315">
          <a:extLst>
            <a:ext uri="{FF2B5EF4-FFF2-40B4-BE49-F238E27FC236}">
              <a16:creationId xmlns:a16="http://schemas.microsoft.com/office/drawing/2014/main" id="{00000000-0008-0000-0100-00004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7" name="TextBox 2316">
          <a:extLst>
            <a:ext uri="{FF2B5EF4-FFF2-40B4-BE49-F238E27FC236}">
              <a16:creationId xmlns:a16="http://schemas.microsoft.com/office/drawing/2014/main" id="{00000000-0008-0000-0100-00005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8" name="TextBox 2317">
          <a:extLst>
            <a:ext uri="{FF2B5EF4-FFF2-40B4-BE49-F238E27FC236}">
              <a16:creationId xmlns:a16="http://schemas.microsoft.com/office/drawing/2014/main" id="{00000000-0008-0000-0100-00005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19" name="TextBox 2318">
          <a:extLst>
            <a:ext uri="{FF2B5EF4-FFF2-40B4-BE49-F238E27FC236}">
              <a16:creationId xmlns:a16="http://schemas.microsoft.com/office/drawing/2014/main" id="{00000000-0008-0000-0100-00005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0" name="TextBox 2319">
          <a:extLst>
            <a:ext uri="{FF2B5EF4-FFF2-40B4-BE49-F238E27FC236}">
              <a16:creationId xmlns:a16="http://schemas.microsoft.com/office/drawing/2014/main" id="{00000000-0008-0000-0100-00005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1" name="TextBox 2320">
          <a:extLst>
            <a:ext uri="{FF2B5EF4-FFF2-40B4-BE49-F238E27FC236}">
              <a16:creationId xmlns:a16="http://schemas.microsoft.com/office/drawing/2014/main" id="{00000000-0008-0000-0100-00005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2" name="TextBox 2321">
          <a:extLst>
            <a:ext uri="{FF2B5EF4-FFF2-40B4-BE49-F238E27FC236}">
              <a16:creationId xmlns:a16="http://schemas.microsoft.com/office/drawing/2014/main" id="{00000000-0008-0000-0100-00005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3" name="TextBox 2322">
          <a:extLst>
            <a:ext uri="{FF2B5EF4-FFF2-40B4-BE49-F238E27FC236}">
              <a16:creationId xmlns:a16="http://schemas.microsoft.com/office/drawing/2014/main" id="{00000000-0008-0000-0100-00005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4" name="TextBox 2323">
          <a:extLst>
            <a:ext uri="{FF2B5EF4-FFF2-40B4-BE49-F238E27FC236}">
              <a16:creationId xmlns:a16="http://schemas.microsoft.com/office/drawing/2014/main" id="{00000000-0008-0000-0100-00005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5" name="TextBox 2324">
          <a:extLst>
            <a:ext uri="{FF2B5EF4-FFF2-40B4-BE49-F238E27FC236}">
              <a16:creationId xmlns:a16="http://schemas.microsoft.com/office/drawing/2014/main" id="{00000000-0008-0000-0100-00005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6" name="TextBox 2325">
          <a:extLst>
            <a:ext uri="{FF2B5EF4-FFF2-40B4-BE49-F238E27FC236}">
              <a16:creationId xmlns:a16="http://schemas.microsoft.com/office/drawing/2014/main" id="{00000000-0008-0000-0100-00005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7" name="TextBox 2326">
          <a:extLst>
            <a:ext uri="{FF2B5EF4-FFF2-40B4-BE49-F238E27FC236}">
              <a16:creationId xmlns:a16="http://schemas.microsoft.com/office/drawing/2014/main" id="{00000000-0008-0000-0100-00005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8" name="TextBox 2327">
          <a:extLst>
            <a:ext uri="{FF2B5EF4-FFF2-40B4-BE49-F238E27FC236}">
              <a16:creationId xmlns:a16="http://schemas.microsoft.com/office/drawing/2014/main" id="{00000000-0008-0000-0100-00005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29" name="TextBox 2328">
          <a:extLst>
            <a:ext uri="{FF2B5EF4-FFF2-40B4-BE49-F238E27FC236}">
              <a16:creationId xmlns:a16="http://schemas.microsoft.com/office/drawing/2014/main" id="{00000000-0008-0000-0100-00005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30" name="TextBox 2329">
          <a:extLst>
            <a:ext uri="{FF2B5EF4-FFF2-40B4-BE49-F238E27FC236}">
              <a16:creationId xmlns:a16="http://schemas.microsoft.com/office/drawing/2014/main" id="{00000000-0008-0000-0100-00005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31" name="TextBox 2330">
          <a:extLst>
            <a:ext uri="{FF2B5EF4-FFF2-40B4-BE49-F238E27FC236}">
              <a16:creationId xmlns:a16="http://schemas.microsoft.com/office/drawing/2014/main" id="{00000000-0008-0000-0100-00005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32" name="TextBox 2331">
          <a:extLst>
            <a:ext uri="{FF2B5EF4-FFF2-40B4-BE49-F238E27FC236}">
              <a16:creationId xmlns:a16="http://schemas.microsoft.com/office/drawing/2014/main" id="{00000000-0008-0000-0100-00005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33" name="TextBox 2332">
          <a:extLst>
            <a:ext uri="{FF2B5EF4-FFF2-40B4-BE49-F238E27FC236}">
              <a16:creationId xmlns:a16="http://schemas.microsoft.com/office/drawing/2014/main" id="{00000000-0008-0000-0100-00006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34" name="TextBox 2333">
          <a:extLst>
            <a:ext uri="{FF2B5EF4-FFF2-40B4-BE49-F238E27FC236}">
              <a16:creationId xmlns:a16="http://schemas.microsoft.com/office/drawing/2014/main" id="{00000000-0008-0000-0100-00006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5" name="TextBox 2334">
          <a:extLst>
            <a:ext uri="{FF2B5EF4-FFF2-40B4-BE49-F238E27FC236}">
              <a16:creationId xmlns:a16="http://schemas.microsoft.com/office/drawing/2014/main" id="{00000000-0008-0000-0100-00006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6" name="TextBox 2335">
          <a:extLst>
            <a:ext uri="{FF2B5EF4-FFF2-40B4-BE49-F238E27FC236}">
              <a16:creationId xmlns:a16="http://schemas.microsoft.com/office/drawing/2014/main" id="{00000000-0008-0000-0100-00006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7" name="TextBox 2336">
          <a:extLst>
            <a:ext uri="{FF2B5EF4-FFF2-40B4-BE49-F238E27FC236}">
              <a16:creationId xmlns:a16="http://schemas.microsoft.com/office/drawing/2014/main" id="{00000000-0008-0000-0100-00006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8" name="TextBox 2337">
          <a:extLst>
            <a:ext uri="{FF2B5EF4-FFF2-40B4-BE49-F238E27FC236}">
              <a16:creationId xmlns:a16="http://schemas.microsoft.com/office/drawing/2014/main" id="{00000000-0008-0000-0100-00006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9" name="TextBox 2338">
          <a:extLst>
            <a:ext uri="{FF2B5EF4-FFF2-40B4-BE49-F238E27FC236}">
              <a16:creationId xmlns:a16="http://schemas.microsoft.com/office/drawing/2014/main" id="{00000000-0008-0000-0100-00006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40" name="TextBox 2339">
          <a:extLst>
            <a:ext uri="{FF2B5EF4-FFF2-40B4-BE49-F238E27FC236}">
              <a16:creationId xmlns:a16="http://schemas.microsoft.com/office/drawing/2014/main" id="{00000000-0008-0000-0100-00006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41" name="TextBox 2340">
          <a:extLst>
            <a:ext uri="{FF2B5EF4-FFF2-40B4-BE49-F238E27FC236}">
              <a16:creationId xmlns:a16="http://schemas.microsoft.com/office/drawing/2014/main" id="{00000000-0008-0000-0100-00006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42" name="TextBox 2341">
          <a:extLst>
            <a:ext uri="{FF2B5EF4-FFF2-40B4-BE49-F238E27FC236}">
              <a16:creationId xmlns:a16="http://schemas.microsoft.com/office/drawing/2014/main" id="{00000000-0008-0000-0100-00006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3" name="TextBox 2342">
          <a:extLst>
            <a:ext uri="{FF2B5EF4-FFF2-40B4-BE49-F238E27FC236}">
              <a16:creationId xmlns:a16="http://schemas.microsoft.com/office/drawing/2014/main" id="{00000000-0008-0000-0100-00006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4" name="TextBox 2343">
          <a:extLst>
            <a:ext uri="{FF2B5EF4-FFF2-40B4-BE49-F238E27FC236}">
              <a16:creationId xmlns:a16="http://schemas.microsoft.com/office/drawing/2014/main" id="{00000000-0008-0000-0100-00006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5" name="TextBox 2344">
          <a:extLst>
            <a:ext uri="{FF2B5EF4-FFF2-40B4-BE49-F238E27FC236}">
              <a16:creationId xmlns:a16="http://schemas.microsoft.com/office/drawing/2014/main" id="{00000000-0008-0000-0100-00006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6" name="TextBox 2345">
          <a:extLst>
            <a:ext uri="{FF2B5EF4-FFF2-40B4-BE49-F238E27FC236}">
              <a16:creationId xmlns:a16="http://schemas.microsoft.com/office/drawing/2014/main" id="{00000000-0008-0000-0100-00006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7" name="TextBox 2346">
          <a:extLst>
            <a:ext uri="{FF2B5EF4-FFF2-40B4-BE49-F238E27FC236}">
              <a16:creationId xmlns:a16="http://schemas.microsoft.com/office/drawing/2014/main" id="{00000000-0008-0000-0100-00006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8" name="TextBox 2347">
          <a:extLst>
            <a:ext uri="{FF2B5EF4-FFF2-40B4-BE49-F238E27FC236}">
              <a16:creationId xmlns:a16="http://schemas.microsoft.com/office/drawing/2014/main" id="{00000000-0008-0000-0100-00006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49" name="TextBox 2348">
          <a:extLst>
            <a:ext uri="{FF2B5EF4-FFF2-40B4-BE49-F238E27FC236}">
              <a16:creationId xmlns:a16="http://schemas.microsoft.com/office/drawing/2014/main" id="{00000000-0008-0000-0100-00007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0" name="TextBox 2349">
          <a:extLst>
            <a:ext uri="{FF2B5EF4-FFF2-40B4-BE49-F238E27FC236}">
              <a16:creationId xmlns:a16="http://schemas.microsoft.com/office/drawing/2014/main" id="{00000000-0008-0000-0100-00007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1" name="TextBox 2350">
          <a:extLst>
            <a:ext uri="{FF2B5EF4-FFF2-40B4-BE49-F238E27FC236}">
              <a16:creationId xmlns:a16="http://schemas.microsoft.com/office/drawing/2014/main" id="{00000000-0008-0000-0100-00007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2" name="TextBox 2351">
          <a:extLst>
            <a:ext uri="{FF2B5EF4-FFF2-40B4-BE49-F238E27FC236}">
              <a16:creationId xmlns:a16="http://schemas.microsoft.com/office/drawing/2014/main" id="{00000000-0008-0000-0100-00007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3" name="TextBox 2352">
          <a:extLst>
            <a:ext uri="{FF2B5EF4-FFF2-40B4-BE49-F238E27FC236}">
              <a16:creationId xmlns:a16="http://schemas.microsoft.com/office/drawing/2014/main" id="{00000000-0008-0000-0100-00007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4" name="TextBox 2353">
          <a:extLst>
            <a:ext uri="{FF2B5EF4-FFF2-40B4-BE49-F238E27FC236}">
              <a16:creationId xmlns:a16="http://schemas.microsoft.com/office/drawing/2014/main" id="{00000000-0008-0000-0100-00007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5" name="TextBox 2354">
          <a:extLst>
            <a:ext uri="{FF2B5EF4-FFF2-40B4-BE49-F238E27FC236}">
              <a16:creationId xmlns:a16="http://schemas.microsoft.com/office/drawing/2014/main" id="{00000000-0008-0000-0100-00007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6" name="TextBox 2355">
          <a:extLst>
            <a:ext uri="{FF2B5EF4-FFF2-40B4-BE49-F238E27FC236}">
              <a16:creationId xmlns:a16="http://schemas.microsoft.com/office/drawing/2014/main" id="{00000000-0008-0000-0100-00007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7" name="TextBox 2356">
          <a:extLst>
            <a:ext uri="{FF2B5EF4-FFF2-40B4-BE49-F238E27FC236}">
              <a16:creationId xmlns:a16="http://schemas.microsoft.com/office/drawing/2014/main" id="{00000000-0008-0000-0100-00007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58" name="TextBox 2357">
          <a:extLst>
            <a:ext uri="{FF2B5EF4-FFF2-40B4-BE49-F238E27FC236}">
              <a16:creationId xmlns:a16="http://schemas.microsoft.com/office/drawing/2014/main" id="{00000000-0008-0000-0100-00007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59" name="TextBox 2358">
          <a:extLst>
            <a:ext uri="{FF2B5EF4-FFF2-40B4-BE49-F238E27FC236}">
              <a16:creationId xmlns:a16="http://schemas.microsoft.com/office/drawing/2014/main" id="{00000000-0008-0000-0100-00007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0" name="TextBox 2359">
          <a:extLst>
            <a:ext uri="{FF2B5EF4-FFF2-40B4-BE49-F238E27FC236}">
              <a16:creationId xmlns:a16="http://schemas.microsoft.com/office/drawing/2014/main" id="{00000000-0008-0000-0100-00007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1" name="TextBox 2360">
          <a:extLst>
            <a:ext uri="{FF2B5EF4-FFF2-40B4-BE49-F238E27FC236}">
              <a16:creationId xmlns:a16="http://schemas.microsoft.com/office/drawing/2014/main" id="{00000000-0008-0000-0100-00007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2" name="TextBox 2361">
          <a:extLst>
            <a:ext uri="{FF2B5EF4-FFF2-40B4-BE49-F238E27FC236}">
              <a16:creationId xmlns:a16="http://schemas.microsoft.com/office/drawing/2014/main" id="{00000000-0008-0000-0100-00007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3" name="TextBox 2362">
          <a:extLst>
            <a:ext uri="{FF2B5EF4-FFF2-40B4-BE49-F238E27FC236}">
              <a16:creationId xmlns:a16="http://schemas.microsoft.com/office/drawing/2014/main" id="{00000000-0008-0000-0100-00007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4" name="TextBox 2363">
          <a:extLst>
            <a:ext uri="{FF2B5EF4-FFF2-40B4-BE49-F238E27FC236}">
              <a16:creationId xmlns:a16="http://schemas.microsoft.com/office/drawing/2014/main" id="{00000000-0008-0000-0100-00007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5" name="TextBox 2364">
          <a:extLst>
            <a:ext uri="{FF2B5EF4-FFF2-40B4-BE49-F238E27FC236}">
              <a16:creationId xmlns:a16="http://schemas.microsoft.com/office/drawing/2014/main" id="{00000000-0008-0000-0100-00008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66" name="TextBox 2365">
          <a:extLst>
            <a:ext uri="{FF2B5EF4-FFF2-40B4-BE49-F238E27FC236}">
              <a16:creationId xmlns:a16="http://schemas.microsoft.com/office/drawing/2014/main" id="{00000000-0008-0000-0100-00008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67" name="TextBox 2366">
          <a:extLst>
            <a:ext uri="{FF2B5EF4-FFF2-40B4-BE49-F238E27FC236}">
              <a16:creationId xmlns:a16="http://schemas.microsoft.com/office/drawing/2014/main" id="{00000000-0008-0000-0100-00008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68" name="TextBox 2367">
          <a:extLst>
            <a:ext uri="{FF2B5EF4-FFF2-40B4-BE49-F238E27FC236}">
              <a16:creationId xmlns:a16="http://schemas.microsoft.com/office/drawing/2014/main" id="{00000000-0008-0000-0100-00008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69" name="TextBox 2368">
          <a:extLst>
            <a:ext uri="{FF2B5EF4-FFF2-40B4-BE49-F238E27FC236}">
              <a16:creationId xmlns:a16="http://schemas.microsoft.com/office/drawing/2014/main" id="{00000000-0008-0000-0100-00008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0" name="TextBox 2369">
          <a:extLst>
            <a:ext uri="{FF2B5EF4-FFF2-40B4-BE49-F238E27FC236}">
              <a16:creationId xmlns:a16="http://schemas.microsoft.com/office/drawing/2014/main" id="{00000000-0008-0000-0100-00008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1" name="TextBox 2370">
          <a:extLst>
            <a:ext uri="{FF2B5EF4-FFF2-40B4-BE49-F238E27FC236}">
              <a16:creationId xmlns:a16="http://schemas.microsoft.com/office/drawing/2014/main" id="{00000000-0008-0000-0100-00008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2" name="TextBox 2371">
          <a:extLst>
            <a:ext uri="{FF2B5EF4-FFF2-40B4-BE49-F238E27FC236}">
              <a16:creationId xmlns:a16="http://schemas.microsoft.com/office/drawing/2014/main" id="{00000000-0008-0000-0100-00008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3" name="TextBox 2372">
          <a:extLst>
            <a:ext uri="{FF2B5EF4-FFF2-40B4-BE49-F238E27FC236}">
              <a16:creationId xmlns:a16="http://schemas.microsoft.com/office/drawing/2014/main" id="{00000000-0008-0000-0100-00008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4" name="TextBox 2373">
          <a:extLst>
            <a:ext uri="{FF2B5EF4-FFF2-40B4-BE49-F238E27FC236}">
              <a16:creationId xmlns:a16="http://schemas.microsoft.com/office/drawing/2014/main" id="{00000000-0008-0000-0100-00008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5" name="TextBox 2374">
          <a:extLst>
            <a:ext uri="{FF2B5EF4-FFF2-40B4-BE49-F238E27FC236}">
              <a16:creationId xmlns:a16="http://schemas.microsoft.com/office/drawing/2014/main" id="{00000000-0008-0000-0100-00008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6" name="TextBox 2375">
          <a:extLst>
            <a:ext uri="{FF2B5EF4-FFF2-40B4-BE49-F238E27FC236}">
              <a16:creationId xmlns:a16="http://schemas.microsoft.com/office/drawing/2014/main" id="{00000000-0008-0000-0100-00008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7" name="TextBox 2376">
          <a:extLst>
            <a:ext uri="{FF2B5EF4-FFF2-40B4-BE49-F238E27FC236}">
              <a16:creationId xmlns:a16="http://schemas.microsoft.com/office/drawing/2014/main" id="{00000000-0008-0000-0100-00008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8" name="TextBox 2377">
          <a:extLst>
            <a:ext uri="{FF2B5EF4-FFF2-40B4-BE49-F238E27FC236}">
              <a16:creationId xmlns:a16="http://schemas.microsoft.com/office/drawing/2014/main" id="{00000000-0008-0000-0100-00008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79" name="TextBox 2378">
          <a:extLst>
            <a:ext uri="{FF2B5EF4-FFF2-40B4-BE49-F238E27FC236}">
              <a16:creationId xmlns:a16="http://schemas.microsoft.com/office/drawing/2014/main" id="{00000000-0008-0000-0100-00008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80" name="TextBox 2379">
          <a:extLst>
            <a:ext uri="{FF2B5EF4-FFF2-40B4-BE49-F238E27FC236}">
              <a16:creationId xmlns:a16="http://schemas.microsoft.com/office/drawing/2014/main" id="{00000000-0008-0000-0100-00008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81" name="TextBox 2380">
          <a:extLst>
            <a:ext uri="{FF2B5EF4-FFF2-40B4-BE49-F238E27FC236}">
              <a16:creationId xmlns:a16="http://schemas.microsoft.com/office/drawing/2014/main" id="{00000000-0008-0000-0100-00009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82" name="TextBox 2381">
          <a:extLst>
            <a:ext uri="{FF2B5EF4-FFF2-40B4-BE49-F238E27FC236}">
              <a16:creationId xmlns:a16="http://schemas.microsoft.com/office/drawing/2014/main" id="{00000000-0008-0000-0100-00009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3" name="TextBox 2382">
          <a:extLst>
            <a:ext uri="{FF2B5EF4-FFF2-40B4-BE49-F238E27FC236}">
              <a16:creationId xmlns:a16="http://schemas.microsoft.com/office/drawing/2014/main" id="{00000000-0008-0000-0100-00009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4" name="TextBox 2383">
          <a:extLst>
            <a:ext uri="{FF2B5EF4-FFF2-40B4-BE49-F238E27FC236}">
              <a16:creationId xmlns:a16="http://schemas.microsoft.com/office/drawing/2014/main" id="{00000000-0008-0000-0100-00009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5" name="TextBox 2384">
          <a:extLst>
            <a:ext uri="{FF2B5EF4-FFF2-40B4-BE49-F238E27FC236}">
              <a16:creationId xmlns:a16="http://schemas.microsoft.com/office/drawing/2014/main" id="{00000000-0008-0000-0100-00009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6" name="TextBox 2385">
          <a:extLst>
            <a:ext uri="{FF2B5EF4-FFF2-40B4-BE49-F238E27FC236}">
              <a16:creationId xmlns:a16="http://schemas.microsoft.com/office/drawing/2014/main" id="{00000000-0008-0000-0100-00009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7" name="TextBox 2386">
          <a:extLst>
            <a:ext uri="{FF2B5EF4-FFF2-40B4-BE49-F238E27FC236}">
              <a16:creationId xmlns:a16="http://schemas.microsoft.com/office/drawing/2014/main" id="{00000000-0008-0000-0100-00009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8" name="TextBox 2387">
          <a:extLst>
            <a:ext uri="{FF2B5EF4-FFF2-40B4-BE49-F238E27FC236}">
              <a16:creationId xmlns:a16="http://schemas.microsoft.com/office/drawing/2014/main" id="{00000000-0008-0000-0100-00009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89" name="TextBox 2388">
          <a:extLst>
            <a:ext uri="{FF2B5EF4-FFF2-40B4-BE49-F238E27FC236}">
              <a16:creationId xmlns:a16="http://schemas.microsoft.com/office/drawing/2014/main" id="{00000000-0008-0000-0100-00009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90" name="TextBox 2389">
          <a:extLst>
            <a:ext uri="{FF2B5EF4-FFF2-40B4-BE49-F238E27FC236}">
              <a16:creationId xmlns:a16="http://schemas.microsoft.com/office/drawing/2014/main" id="{00000000-0008-0000-0100-00009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1" name="TextBox 2390">
          <a:extLst>
            <a:ext uri="{FF2B5EF4-FFF2-40B4-BE49-F238E27FC236}">
              <a16:creationId xmlns:a16="http://schemas.microsoft.com/office/drawing/2014/main" id="{00000000-0008-0000-0100-00009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2" name="TextBox 2391">
          <a:extLst>
            <a:ext uri="{FF2B5EF4-FFF2-40B4-BE49-F238E27FC236}">
              <a16:creationId xmlns:a16="http://schemas.microsoft.com/office/drawing/2014/main" id="{00000000-0008-0000-0100-00009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3" name="TextBox 2392">
          <a:extLst>
            <a:ext uri="{FF2B5EF4-FFF2-40B4-BE49-F238E27FC236}">
              <a16:creationId xmlns:a16="http://schemas.microsoft.com/office/drawing/2014/main" id="{00000000-0008-0000-0100-00009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4" name="TextBox 2393">
          <a:extLst>
            <a:ext uri="{FF2B5EF4-FFF2-40B4-BE49-F238E27FC236}">
              <a16:creationId xmlns:a16="http://schemas.microsoft.com/office/drawing/2014/main" id="{00000000-0008-0000-0100-00009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5" name="TextBox 2394">
          <a:extLst>
            <a:ext uri="{FF2B5EF4-FFF2-40B4-BE49-F238E27FC236}">
              <a16:creationId xmlns:a16="http://schemas.microsoft.com/office/drawing/2014/main" id="{00000000-0008-0000-0100-00009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6" name="TextBox 2395">
          <a:extLst>
            <a:ext uri="{FF2B5EF4-FFF2-40B4-BE49-F238E27FC236}">
              <a16:creationId xmlns:a16="http://schemas.microsoft.com/office/drawing/2014/main" id="{00000000-0008-0000-0100-00009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7" name="TextBox 2396">
          <a:extLst>
            <a:ext uri="{FF2B5EF4-FFF2-40B4-BE49-F238E27FC236}">
              <a16:creationId xmlns:a16="http://schemas.microsoft.com/office/drawing/2014/main" id="{00000000-0008-0000-0100-0000A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8" name="TextBox 2397">
          <a:extLst>
            <a:ext uri="{FF2B5EF4-FFF2-40B4-BE49-F238E27FC236}">
              <a16:creationId xmlns:a16="http://schemas.microsoft.com/office/drawing/2014/main" id="{00000000-0008-0000-0100-0000A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399" name="TextBox 2398">
          <a:extLst>
            <a:ext uri="{FF2B5EF4-FFF2-40B4-BE49-F238E27FC236}">
              <a16:creationId xmlns:a16="http://schemas.microsoft.com/office/drawing/2014/main" id="{00000000-0008-0000-0100-0000A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0" name="TextBox 2399">
          <a:extLst>
            <a:ext uri="{FF2B5EF4-FFF2-40B4-BE49-F238E27FC236}">
              <a16:creationId xmlns:a16="http://schemas.microsoft.com/office/drawing/2014/main" id="{00000000-0008-0000-0100-0000A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1" name="TextBox 2400">
          <a:extLst>
            <a:ext uri="{FF2B5EF4-FFF2-40B4-BE49-F238E27FC236}">
              <a16:creationId xmlns:a16="http://schemas.microsoft.com/office/drawing/2014/main" id="{00000000-0008-0000-0100-0000A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2" name="TextBox 2401">
          <a:extLst>
            <a:ext uri="{FF2B5EF4-FFF2-40B4-BE49-F238E27FC236}">
              <a16:creationId xmlns:a16="http://schemas.microsoft.com/office/drawing/2014/main" id="{00000000-0008-0000-0100-0000A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3" name="TextBox 2402">
          <a:extLst>
            <a:ext uri="{FF2B5EF4-FFF2-40B4-BE49-F238E27FC236}">
              <a16:creationId xmlns:a16="http://schemas.microsoft.com/office/drawing/2014/main" id="{00000000-0008-0000-0100-0000A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4" name="TextBox 2403">
          <a:extLst>
            <a:ext uri="{FF2B5EF4-FFF2-40B4-BE49-F238E27FC236}">
              <a16:creationId xmlns:a16="http://schemas.microsoft.com/office/drawing/2014/main" id="{00000000-0008-0000-0100-0000A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5" name="TextBox 2404">
          <a:extLst>
            <a:ext uri="{FF2B5EF4-FFF2-40B4-BE49-F238E27FC236}">
              <a16:creationId xmlns:a16="http://schemas.microsoft.com/office/drawing/2014/main" id="{00000000-0008-0000-0100-0000A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06" name="TextBox 2405">
          <a:extLst>
            <a:ext uri="{FF2B5EF4-FFF2-40B4-BE49-F238E27FC236}">
              <a16:creationId xmlns:a16="http://schemas.microsoft.com/office/drawing/2014/main" id="{00000000-0008-0000-0100-0000A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07" name="TextBox 2406">
          <a:extLst>
            <a:ext uri="{FF2B5EF4-FFF2-40B4-BE49-F238E27FC236}">
              <a16:creationId xmlns:a16="http://schemas.microsoft.com/office/drawing/2014/main" id="{00000000-0008-0000-0100-0000A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08" name="TextBox 2407">
          <a:extLst>
            <a:ext uri="{FF2B5EF4-FFF2-40B4-BE49-F238E27FC236}">
              <a16:creationId xmlns:a16="http://schemas.microsoft.com/office/drawing/2014/main" id="{00000000-0008-0000-0100-0000A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09" name="TextBox 2408">
          <a:extLst>
            <a:ext uri="{FF2B5EF4-FFF2-40B4-BE49-F238E27FC236}">
              <a16:creationId xmlns:a16="http://schemas.microsoft.com/office/drawing/2014/main" id="{00000000-0008-0000-0100-0000A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10" name="TextBox 2409">
          <a:extLst>
            <a:ext uri="{FF2B5EF4-FFF2-40B4-BE49-F238E27FC236}">
              <a16:creationId xmlns:a16="http://schemas.microsoft.com/office/drawing/2014/main" id="{00000000-0008-0000-0100-0000A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11" name="TextBox 2410">
          <a:extLst>
            <a:ext uri="{FF2B5EF4-FFF2-40B4-BE49-F238E27FC236}">
              <a16:creationId xmlns:a16="http://schemas.microsoft.com/office/drawing/2014/main" id="{00000000-0008-0000-0100-0000A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12" name="TextBox 2411">
          <a:extLst>
            <a:ext uri="{FF2B5EF4-FFF2-40B4-BE49-F238E27FC236}">
              <a16:creationId xmlns:a16="http://schemas.microsoft.com/office/drawing/2014/main" id="{00000000-0008-0000-0100-0000A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13" name="TextBox 2412">
          <a:extLst>
            <a:ext uri="{FF2B5EF4-FFF2-40B4-BE49-F238E27FC236}">
              <a16:creationId xmlns:a16="http://schemas.microsoft.com/office/drawing/2014/main" id="{00000000-0008-0000-0100-0000B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14" name="TextBox 2413">
          <a:extLst>
            <a:ext uri="{FF2B5EF4-FFF2-40B4-BE49-F238E27FC236}">
              <a16:creationId xmlns:a16="http://schemas.microsoft.com/office/drawing/2014/main" id="{00000000-0008-0000-0100-0000B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15" name="TextBox 2414">
          <a:extLst>
            <a:ext uri="{FF2B5EF4-FFF2-40B4-BE49-F238E27FC236}">
              <a16:creationId xmlns:a16="http://schemas.microsoft.com/office/drawing/2014/main" id="{00000000-0008-0000-0100-0000B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16" name="TextBox 2415">
          <a:extLst>
            <a:ext uri="{FF2B5EF4-FFF2-40B4-BE49-F238E27FC236}">
              <a16:creationId xmlns:a16="http://schemas.microsoft.com/office/drawing/2014/main" id="{00000000-0008-0000-0100-0000B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17" name="TextBox 2416">
          <a:extLst>
            <a:ext uri="{FF2B5EF4-FFF2-40B4-BE49-F238E27FC236}">
              <a16:creationId xmlns:a16="http://schemas.microsoft.com/office/drawing/2014/main" id="{00000000-0008-0000-0100-0000B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18" name="TextBox 2417">
          <a:extLst>
            <a:ext uri="{FF2B5EF4-FFF2-40B4-BE49-F238E27FC236}">
              <a16:creationId xmlns:a16="http://schemas.microsoft.com/office/drawing/2014/main" id="{00000000-0008-0000-0100-0000B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19" name="TextBox 2418">
          <a:extLst>
            <a:ext uri="{FF2B5EF4-FFF2-40B4-BE49-F238E27FC236}">
              <a16:creationId xmlns:a16="http://schemas.microsoft.com/office/drawing/2014/main" id="{00000000-0008-0000-0100-0000B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0" name="TextBox 2419">
          <a:extLst>
            <a:ext uri="{FF2B5EF4-FFF2-40B4-BE49-F238E27FC236}">
              <a16:creationId xmlns:a16="http://schemas.microsoft.com/office/drawing/2014/main" id="{00000000-0008-0000-0100-0000B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1" name="TextBox 2420">
          <a:extLst>
            <a:ext uri="{FF2B5EF4-FFF2-40B4-BE49-F238E27FC236}">
              <a16:creationId xmlns:a16="http://schemas.microsoft.com/office/drawing/2014/main" id="{00000000-0008-0000-0100-0000B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2" name="TextBox 2421">
          <a:extLst>
            <a:ext uri="{FF2B5EF4-FFF2-40B4-BE49-F238E27FC236}">
              <a16:creationId xmlns:a16="http://schemas.microsoft.com/office/drawing/2014/main" id="{00000000-0008-0000-0100-0000B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3" name="TextBox 2422">
          <a:extLst>
            <a:ext uri="{FF2B5EF4-FFF2-40B4-BE49-F238E27FC236}">
              <a16:creationId xmlns:a16="http://schemas.microsoft.com/office/drawing/2014/main" id="{00000000-0008-0000-0100-0000B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4" name="TextBox 2423">
          <a:extLst>
            <a:ext uri="{FF2B5EF4-FFF2-40B4-BE49-F238E27FC236}">
              <a16:creationId xmlns:a16="http://schemas.microsoft.com/office/drawing/2014/main" id="{00000000-0008-0000-0100-0000B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5" name="TextBox 2424">
          <a:extLst>
            <a:ext uri="{FF2B5EF4-FFF2-40B4-BE49-F238E27FC236}">
              <a16:creationId xmlns:a16="http://schemas.microsoft.com/office/drawing/2014/main" id="{00000000-0008-0000-0100-0000B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6" name="TextBox 2425">
          <a:extLst>
            <a:ext uri="{FF2B5EF4-FFF2-40B4-BE49-F238E27FC236}">
              <a16:creationId xmlns:a16="http://schemas.microsoft.com/office/drawing/2014/main" id="{00000000-0008-0000-0100-0000B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7" name="TextBox 2426">
          <a:extLst>
            <a:ext uri="{FF2B5EF4-FFF2-40B4-BE49-F238E27FC236}">
              <a16:creationId xmlns:a16="http://schemas.microsoft.com/office/drawing/2014/main" id="{00000000-0008-0000-0100-0000B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8" name="TextBox 2427">
          <a:extLst>
            <a:ext uri="{FF2B5EF4-FFF2-40B4-BE49-F238E27FC236}">
              <a16:creationId xmlns:a16="http://schemas.microsoft.com/office/drawing/2014/main" id="{00000000-0008-0000-0100-0000B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29" name="TextBox 2428">
          <a:extLst>
            <a:ext uri="{FF2B5EF4-FFF2-40B4-BE49-F238E27FC236}">
              <a16:creationId xmlns:a16="http://schemas.microsoft.com/office/drawing/2014/main" id="{00000000-0008-0000-0100-0000C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30" name="TextBox 2429">
          <a:extLst>
            <a:ext uri="{FF2B5EF4-FFF2-40B4-BE49-F238E27FC236}">
              <a16:creationId xmlns:a16="http://schemas.microsoft.com/office/drawing/2014/main" id="{00000000-0008-0000-0100-0000C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1" name="TextBox 2430">
          <a:extLst>
            <a:ext uri="{FF2B5EF4-FFF2-40B4-BE49-F238E27FC236}">
              <a16:creationId xmlns:a16="http://schemas.microsoft.com/office/drawing/2014/main" id="{00000000-0008-0000-0100-0000C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2" name="TextBox 2431">
          <a:extLst>
            <a:ext uri="{FF2B5EF4-FFF2-40B4-BE49-F238E27FC236}">
              <a16:creationId xmlns:a16="http://schemas.microsoft.com/office/drawing/2014/main" id="{00000000-0008-0000-0100-0000C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3" name="TextBox 2432">
          <a:extLst>
            <a:ext uri="{FF2B5EF4-FFF2-40B4-BE49-F238E27FC236}">
              <a16:creationId xmlns:a16="http://schemas.microsoft.com/office/drawing/2014/main" id="{00000000-0008-0000-0100-0000C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4" name="TextBox 2433">
          <a:extLst>
            <a:ext uri="{FF2B5EF4-FFF2-40B4-BE49-F238E27FC236}">
              <a16:creationId xmlns:a16="http://schemas.microsoft.com/office/drawing/2014/main" id="{00000000-0008-0000-0100-0000C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5" name="TextBox 2434">
          <a:extLst>
            <a:ext uri="{FF2B5EF4-FFF2-40B4-BE49-F238E27FC236}">
              <a16:creationId xmlns:a16="http://schemas.microsoft.com/office/drawing/2014/main" id="{00000000-0008-0000-0100-0000C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6" name="TextBox 2435">
          <a:extLst>
            <a:ext uri="{FF2B5EF4-FFF2-40B4-BE49-F238E27FC236}">
              <a16:creationId xmlns:a16="http://schemas.microsoft.com/office/drawing/2014/main" id="{00000000-0008-0000-0100-0000C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7" name="TextBox 2436">
          <a:extLst>
            <a:ext uri="{FF2B5EF4-FFF2-40B4-BE49-F238E27FC236}">
              <a16:creationId xmlns:a16="http://schemas.microsoft.com/office/drawing/2014/main" id="{00000000-0008-0000-0100-0000C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38" name="TextBox 2437">
          <a:extLst>
            <a:ext uri="{FF2B5EF4-FFF2-40B4-BE49-F238E27FC236}">
              <a16:creationId xmlns:a16="http://schemas.microsoft.com/office/drawing/2014/main" id="{00000000-0008-0000-0100-0000C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39" name="TextBox 2438">
          <a:extLst>
            <a:ext uri="{FF2B5EF4-FFF2-40B4-BE49-F238E27FC236}">
              <a16:creationId xmlns:a16="http://schemas.microsoft.com/office/drawing/2014/main" id="{00000000-0008-0000-0100-0000C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0" name="TextBox 2439">
          <a:extLst>
            <a:ext uri="{FF2B5EF4-FFF2-40B4-BE49-F238E27FC236}">
              <a16:creationId xmlns:a16="http://schemas.microsoft.com/office/drawing/2014/main" id="{00000000-0008-0000-0100-0000C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1" name="TextBox 2440">
          <a:extLst>
            <a:ext uri="{FF2B5EF4-FFF2-40B4-BE49-F238E27FC236}">
              <a16:creationId xmlns:a16="http://schemas.microsoft.com/office/drawing/2014/main" id="{00000000-0008-0000-0100-0000C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2" name="TextBox 2441">
          <a:extLst>
            <a:ext uri="{FF2B5EF4-FFF2-40B4-BE49-F238E27FC236}">
              <a16:creationId xmlns:a16="http://schemas.microsoft.com/office/drawing/2014/main" id="{00000000-0008-0000-0100-0000C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3" name="TextBox 2442">
          <a:extLst>
            <a:ext uri="{FF2B5EF4-FFF2-40B4-BE49-F238E27FC236}">
              <a16:creationId xmlns:a16="http://schemas.microsoft.com/office/drawing/2014/main" id="{00000000-0008-0000-0100-0000C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4" name="TextBox 2443">
          <a:extLst>
            <a:ext uri="{FF2B5EF4-FFF2-40B4-BE49-F238E27FC236}">
              <a16:creationId xmlns:a16="http://schemas.microsoft.com/office/drawing/2014/main" id="{00000000-0008-0000-0100-0000C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5" name="TextBox 2444">
          <a:extLst>
            <a:ext uri="{FF2B5EF4-FFF2-40B4-BE49-F238E27FC236}">
              <a16:creationId xmlns:a16="http://schemas.microsoft.com/office/drawing/2014/main" id="{00000000-0008-0000-0100-0000D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6" name="TextBox 2445">
          <a:extLst>
            <a:ext uri="{FF2B5EF4-FFF2-40B4-BE49-F238E27FC236}">
              <a16:creationId xmlns:a16="http://schemas.microsoft.com/office/drawing/2014/main" id="{00000000-0008-0000-0100-0000D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7" name="TextBox 2446">
          <a:extLst>
            <a:ext uri="{FF2B5EF4-FFF2-40B4-BE49-F238E27FC236}">
              <a16:creationId xmlns:a16="http://schemas.microsoft.com/office/drawing/2014/main" id="{00000000-0008-0000-0100-0000D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8" name="TextBox 2447">
          <a:extLst>
            <a:ext uri="{FF2B5EF4-FFF2-40B4-BE49-F238E27FC236}">
              <a16:creationId xmlns:a16="http://schemas.microsoft.com/office/drawing/2014/main" id="{00000000-0008-0000-0100-0000D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49" name="TextBox 2448">
          <a:extLst>
            <a:ext uri="{FF2B5EF4-FFF2-40B4-BE49-F238E27FC236}">
              <a16:creationId xmlns:a16="http://schemas.microsoft.com/office/drawing/2014/main" id="{00000000-0008-0000-0100-0000D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50" name="TextBox 2449">
          <a:extLst>
            <a:ext uri="{FF2B5EF4-FFF2-40B4-BE49-F238E27FC236}">
              <a16:creationId xmlns:a16="http://schemas.microsoft.com/office/drawing/2014/main" id="{00000000-0008-0000-0100-0000D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51" name="TextBox 2450">
          <a:extLst>
            <a:ext uri="{FF2B5EF4-FFF2-40B4-BE49-F238E27FC236}">
              <a16:creationId xmlns:a16="http://schemas.microsoft.com/office/drawing/2014/main" id="{00000000-0008-0000-0100-0000D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52" name="TextBox 2451">
          <a:extLst>
            <a:ext uri="{FF2B5EF4-FFF2-40B4-BE49-F238E27FC236}">
              <a16:creationId xmlns:a16="http://schemas.microsoft.com/office/drawing/2014/main" id="{00000000-0008-0000-0100-0000D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53" name="TextBox 2452">
          <a:extLst>
            <a:ext uri="{FF2B5EF4-FFF2-40B4-BE49-F238E27FC236}">
              <a16:creationId xmlns:a16="http://schemas.microsoft.com/office/drawing/2014/main" id="{00000000-0008-0000-0100-0000D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54" name="TextBox 2453">
          <a:extLst>
            <a:ext uri="{FF2B5EF4-FFF2-40B4-BE49-F238E27FC236}">
              <a16:creationId xmlns:a16="http://schemas.microsoft.com/office/drawing/2014/main" id="{00000000-0008-0000-0100-0000D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55" name="TextBox 2454">
          <a:extLst>
            <a:ext uri="{FF2B5EF4-FFF2-40B4-BE49-F238E27FC236}">
              <a16:creationId xmlns:a16="http://schemas.microsoft.com/office/drawing/2014/main" id="{00000000-0008-0000-0100-0000D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56" name="TextBox 2455">
          <a:extLst>
            <a:ext uri="{FF2B5EF4-FFF2-40B4-BE49-F238E27FC236}">
              <a16:creationId xmlns:a16="http://schemas.microsoft.com/office/drawing/2014/main" id="{00000000-0008-0000-0100-0000D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57" name="TextBox 2456">
          <a:extLst>
            <a:ext uri="{FF2B5EF4-FFF2-40B4-BE49-F238E27FC236}">
              <a16:creationId xmlns:a16="http://schemas.microsoft.com/office/drawing/2014/main" id="{00000000-0008-0000-0100-0000D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58" name="TextBox 2457">
          <a:extLst>
            <a:ext uri="{FF2B5EF4-FFF2-40B4-BE49-F238E27FC236}">
              <a16:creationId xmlns:a16="http://schemas.microsoft.com/office/drawing/2014/main" id="{00000000-0008-0000-0100-0000D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59" name="TextBox 2458">
          <a:extLst>
            <a:ext uri="{FF2B5EF4-FFF2-40B4-BE49-F238E27FC236}">
              <a16:creationId xmlns:a16="http://schemas.microsoft.com/office/drawing/2014/main" id="{00000000-0008-0000-0100-0000D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60" name="TextBox 2459">
          <a:extLst>
            <a:ext uri="{FF2B5EF4-FFF2-40B4-BE49-F238E27FC236}">
              <a16:creationId xmlns:a16="http://schemas.microsoft.com/office/drawing/2014/main" id="{00000000-0008-0000-0100-0000D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61" name="TextBox 2460">
          <a:extLst>
            <a:ext uri="{FF2B5EF4-FFF2-40B4-BE49-F238E27FC236}">
              <a16:creationId xmlns:a16="http://schemas.microsoft.com/office/drawing/2014/main" id="{00000000-0008-0000-0100-0000E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62" name="TextBox 2461">
          <a:extLst>
            <a:ext uri="{FF2B5EF4-FFF2-40B4-BE49-F238E27FC236}">
              <a16:creationId xmlns:a16="http://schemas.microsoft.com/office/drawing/2014/main" id="{00000000-0008-0000-0100-0000E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3" name="TextBox 2462">
          <a:extLst>
            <a:ext uri="{FF2B5EF4-FFF2-40B4-BE49-F238E27FC236}">
              <a16:creationId xmlns:a16="http://schemas.microsoft.com/office/drawing/2014/main" id="{00000000-0008-0000-0100-0000E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4" name="TextBox 2463">
          <a:extLst>
            <a:ext uri="{FF2B5EF4-FFF2-40B4-BE49-F238E27FC236}">
              <a16:creationId xmlns:a16="http://schemas.microsoft.com/office/drawing/2014/main" id="{00000000-0008-0000-0100-0000E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5" name="TextBox 2464">
          <a:extLst>
            <a:ext uri="{FF2B5EF4-FFF2-40B4-BE49-F238E27FC236}">
              <a16:creationId xmlns:a16="http://schemas.microsoft.com/office/drawing/2014/main" id="{00000000-0008-0000-0100-0000E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6" name="TextBox 2465">
          <a:extLst>
            <a:ext uri="{FF2B5EF4-FFF2-40B4-BE49-F238E27FC236}">
              <a16:creationId xmlns:a16="http://schemas.microsoft.com/office/drawing/2014/main" id="{00000000-0008-0000-0100-0000E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7" name="TextBox 2466">
          <a:extLst>
            <a:ext uri="{FF2B5EF4-FFF2-40B4-BE49-F238E27FC236}">
              <a16:creationId xmlns:a16="http://schemas.microsoft.com/office/drawing/2014/main" id="{00000000-0008-0000-0100-0000E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8" name="TextBox 2467">
          <a:extLst>
            <a:ext uri="{FF2B5EF4-FFF2-40B4-BE49-F238E27FC236}">
              <a16:creationId xmlns:a16="http://schemas.microsoft.com/office/drawing/2014/main" id="{00000000-0008-0000-0100-0000E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9" name="TextBox 2468">
          <a:extLst>
            <a:ext uri="{FF2B5EF4-FFF2-40B4-BE49-F238E27FC236}">
              <a16:creationId xmlns:a16="http://schemas.microsoft.com/office/drawing/2014/main" id="{00000000-0008-0000-0100-0000E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0" name="TextBox 2469">
          <a:extLst>
            <a:ext uri="{FF2B5EF4-FFF2-40B4-BE49-F238E27FC236}">
              <a16:creationId xmlns:a16="http://schemas.microsoft.com/office/drawing/2014/main" id="{00000000-0008-0000-0100-0000E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1" name="TextBox 2470">
          <a:extLst>
            <a:ext uri="{FF2B5EF4-FFF2-40B4-BE49-F238E27FC236}">
              <a16:creationId xmlns:a16="http://schemas.microsoft.com/office/drawing/2014/main" id="{00000000-0008-0000-0100-0000E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2" name="TextBox 2471">
          <a:extLst>
            <a:ext uri="{FF2B5EF4-FFF2-40B4-BE49-F238E27FC236}">
              <a16:creationId xmlns:a16="http://schemas.microsoft.com/office/drawing/2014/main" id="{00000000-0008-0000-0100-0000E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3" name="TextBox 2472">
          <a:extLst>
            <a:ext uri="{FF2B5EF4-FFF2-40B4-BE49-F238E27FC236}">
              <a16:creationId xmlns:a16="http://schemas.microsoft.com/office/drawing/2014/main" id="{00000000-0008-0000-0100-0000E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4" name="TextBox 2473">
          <a:extLst>
            <a:ext uri="{FF2B5EF4-FFF2-40B4-BE49-F238E27FC236}">
              <a16:creationId xmlns:a16="http://schemas.microsoft.com/office/drawing/2014/main" id="{00000000-0008-0000-0100-0000E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5" name="TextBox 2474">
          <a:extLst>
            <a:ext uri="{FF2B5EF4-FFF2-40B4-BE49-F238E27FC236}">
              <a16:creationId xmlns:a16="http://schemas.microsoft.com/office/drawing/2014/main" id="{00000000-0008-0000-0100-0000E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6" name="TextBox 2475">
          <a:extLst>
            <a:ext uri="{FF2B5EF4-FFF2-40B4-BE49-F238E27FC236}">
              <a16:creationId xmlns:a16="http://schemas.microsoft.com/office/drawing/2014/main" id="{00000000-0008-0000-0100-0000E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7" name="TextBox 2476">
          <a:extLst>
            <a:ext uri="{FF2B5EF4-FFF2-40B4-BE49-F238E27FC236}">
              <a16:creationId xmlns:a16="http://schemas.microsoft.com/office/drawing/2014/main" id="{00000000-0008-0000-0100-0000F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8" name="TextBox 2477">
          <a:extLst>
            <a:ext uri="{FF2B5EF4-FFF2-40B4-BE49-F238E27FC236}">
              <a16:creationId xmlns:a16="http://schemas.microsoft.com/office/drawing/2014/main" id="{00000000-0008-0000-0100-0000F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79" name="TextBox 2478">
          <a:extLst>
            <a:ext uri="{FF2B5EF4-FFF2-40B4-BE49-F238E27FC236}">
              <a16:creationId xmlns:a16="http://schemas.microsoft.com/office/drawing/2014/main" id="{00000000-0008-0000-0100-0000F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0" name="TextBox 2479">
          <a:extLst>
            <a:ext uri="{FF2B5EF4-FFF2-40B4-BE49-F238E27FC236}">
              <a16:creationId xmlns:a16="http://schemas.microsoft.com/office/drawing/2014/main" id="{00000000-0008-0000-0100-0000F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1" name="TextBox 2480">
          <a:extLst>
            <a:ext uri="{FF2B5EF4-FFF2-40B4-BE49-F238E27FC236}">
              <a16:creationId xmlns:a16="http://schemas.microsoft.com/office/drawing/2014/main" id="{00000000-0008-0000-0100-0000F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2" name="TextBox 2481">
          <a:extLst>
            <a:ext uri="{FF2B5EF4-FFF2-40B4-BE49-F238E27FC236}">
              <a16:creationId xmlns:a16="http://schemas.microsoft.com/office/drawing/2014/main" id="{00000000-0008-0000-0100-0000F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3" name="TextBox 2482">
          <a:extLst>
            <a:ext uri="{FF2B5EF4-FFF2-40B4-BE49-F238E27FC236}">
              <a16:creationId xmlns:a16="http://schemas.microsoft.com/office/drawing/2014/main" id="{00000000-0008-0000-0100-0000F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4" name="TextBox 2483">
          <a:extLst>
            <a:ext uri="{FF2B5EF4-FFF2-40B4-BE49-F238E27FC236}">
              <a16:creationId xmlns:a16="http://schemas.microsoft.com/office/drawing/2014/main" id="{00000000-0008-0000-0100-0000F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5" name="TextBox 2484">
          <a:extLst>
            <a:ext uri="{FF2B5EF4-FFF2-40B4-BE49-F238E27FC236}">
              <a16:creationId xmlns:a16="http://schemas.microsoft.com/office/drawing/2014/main" id="{00000000-0008-0000-0100-0000F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486" name="TextBox 2485">
          <a:extLst>
            <a:ext uri="{FF2B5EF4-FFF2-40B4-BE49-F238E27FC236}">
              <a16:creationId xmlns:a16="http://schemas.microsoft.com/office/drawing/2014/main" id="{00000000-0008-0000-0100-0000F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87" name="TextBox 2486">
          <a:extLst>
            <a:ext uri="{FF2B5EF4-FFF2-40B4-BE49-F238E27FC236}">
              <a16:creationId xmlns:a16="http://schemas.microsoft.com/office/drawing/2014/main" id="{00000000-0008-0000-0100-0000F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88" name="TextBox 2487">
          <a:extLst>
            <a:ext uri="{FF2B5EF4-FFF2-40B4-BE49-F238E27FC236}">
              <a16:creationId xmlns:a16="http://schemas.microsoft.com/office/drawing/2014/main" id="{00000000-0008-0000-0100-0000F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89" name="TextBox 2488">
          <a:extLst>
            <a:ext uri="{FF2B5EF4-FFF2-40B4-BE49-F238E27FC236}">
              <a16:creationId xmlns:a16="http://schemas.microsoft.com/office/drawing/2014/main" id="{00000000-0008-0000-0100-0000F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0" name="TextBox 2489">
          <a:extLst>
            <a:ext uri="{FF2B5EF4-FFF2-40B4-BE49-F238E27FC236}">
              <a16:creationId xmlns:a16="http://schemas.microsoft.com/office/drawing/2014/main" id="{00000000-0008-0000-0100-0000F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1" name="TextBox 2490">
          <a:extLst>
            <a:ext uri="{FF2B5EF4-FFF2-40B4-BE49-F238E27FC236}">
              <a16:creationId xmlns:a16="http://schemas.microsoft.com/office/drawing/2014/main" id="{00000000-0008-0000-0100-0000F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2" name="TextBox 2491">
          <a:extLst>
            <a:ext uri="{FF2B5EF4-FFF2-40B4-BE49-F238E27FC236}">
              <a16:creationId xmlns:a16="http://schemas.microsoft.com/office/drawing/2014/main" id="{00000000-0008-0000-0100-0000F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3" name="TextBox 2492">
          <a:extLst>
            <a:ext uri="{FF2B5EF4-FFF2-40B4-BE49-F238E27FC236}">
              <a16:creationId xmlns:a16="http://schemas.microsoft.com/office/drawing/2014/main" id="{00000000-0008-0000-0100-00000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4" name="TextBox 2493">
          <a:extLst>
            <a:ext uri="{FF2B5EF4-FFF2-40B4-BE49-F238E27FC236}">
              <a16:creationId xmlns:a16="http://schemas.microsoft.com/office/drawing/2014/main" id="{00000000-0008-0000-0100-00000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5" name="TextBox 2494">
          <a:extLst>
            <a:ext uri="{FF2B5EF4-FFF2-40B4-BE49-F238E27FC236}">
              <a16:creationId xmlns:a16="http://schemas.microsoft.com/office/drawing/2014/main" id="{00000000-0008-0000-0100-00000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6" name="TextBox 2495">
          <a:extLst>
            <a:ext uri="{FF2B5EF4-FFF2-40B4-BE49-F238E27FC236}">
              <a16:creationId xmlns:a16="http://schemas.microsoft.com/office/drawing/2014/main" id="{00000000-0008-0000-0100-00000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7" name="TextBox 2496">
          <a:extLst>
            <a:ext uri="{FF2B5EF4-FFF2-40B4-BE49-F238E27FC236}">
              <a16:creationId xmlns:a16="http://schemas.microsoft.com/office/drawing/2014/main" id="{00000000-0008-0000-0100-00000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8" name="TextBox 2497">
          <a:extLst>
            <a:ext uri="{FF2B5EF4-FFF2-40B4-BE49-F238E27FC236}">
              <a16:creationId xmlns:a16="http://schemas.microsoft.com/office/drawing/2014/main" id="{00000000-0008-0000-0100-00000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9" name="TextBox 2498">
          <a:extLst>
            <a:ext uri="{FF2B5EF4-FFF2-40B4-BE49-F238E27FC236}">
              <a16:creationId xmlns:a16="http://schemas.microsoft.com/office/drawing/2014/main" id="{00000000-0008-0000-0100-00000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00" name="TextBox 2499">
          <a:extLst>
            <a:ext uri="{FF2B5EF4-FFF2-40B4-BE49-F238E27FC236}">
              <a16:creationId xmlns:a16="http://schemas.microsoft.com/office/drawing/2014/main" id="{00000000-0008-0000-0100-00000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01" name="TextBox 2500">
          <a:extLst>
            <a:ext uri="{FF2B5EF4-FFF2-40B4-BE49-F238E27FC236}">
              <a16:creationId xmlns:a16="http://schemas.microsoft.com/office/drawing/2014/main" id="{00000000-0008-0000-0100-00000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02" name="TextBox 2501">
          <a:extLst>
            <a:ext uri="{FF2B5EF4-FFF2-40B4-BE49-F238E27FC236}">
              <a16:creationId xmlns:a16="http://schemas.microsoft.com/office/drawing/2014/main" id="{00000000-0008-0000-0100-00000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3" name="TextBox 2502">
          <a:extLst>
            <a:ext uri="{FF2B5EF4-FFF2-40B4-BE49-F238E27FC236}">
              <a16:creationId xmlns:a16="http://schemas.microsoft.com/office/drawing/2014/main" id="{00000000-0008-0000-0100-00000A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4" name="TextBox 2503">
          <a:extLst>
            <a:ext uri="{FF2B5EF4-FFF2-40B4-BE49-F238E27FC236}">
              <a16:creationId xmlns:a16="http://schemas.microsoft.com/office/drawing/2014/main" id="{00000000-0008-0000-0100-00000B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5" name="TextBox 2504">
          <a:extLst>
            <a:ext uri="{FF2B5EF4-FFF2-40B4-BE49-F238E27FC236}">
              <a16:creationId xmlns:a16="http://schemas.microsoft.com/office/drawing/2014/main" id="{00000000-0008-0000-0100-00000C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6" name="TextBox 2505">
          <a:extLst>
            <a:ext uri="{FF2B5EF4-FFF2-40B4-BE49-F238E27FC236}">
              <a16:creationId xmlns:a16="http://schemas.microsoft.com/office/drawing/2014/main" id="{00000000-0008-0000-0100-00000D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7" name="TextBox 2506">
          <a:extLst>
            <a:ext uri="{FF2B5EF4-FFF2-40B4-BE49-F238E27FC236}">
              <a16:creationId xmlns:a16="http://schemas.microsoft.com/office/drawing/2014/main" id="{00000000-0008-0000-0100-00000E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8" name="TextBox 2507">
          <a:extLst>
            <a:ext uri="{FF2B5EF4-FFF2-40B4-BE49-F238E27FC236}">
              <a16:creationId xmlns:a16="http://schemas.microsoft.com/office/drawing/2014/main" id="{00000000-0008-0000-0100-00000F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09" name="TextBox 2508">
          <a:extLst>
            <a:ext uri="{FF2B5EF4-FFF2-40B4-BE49-F238E27FC236}">
              <a16:creationId xmlns:a16="http://schemas.microsoft.com/office/drawing/2014/main" id="{00000000-0008-0000-0100-000010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10" name="TextBox 2509">
          <a:extLst>
            <a:ext uri="{FF2B5EF4-FFF2-40B4-BE49-F238E27FC236}">
              <a16:creationId xmlns:a16="http://schemas.microsoft.com/office/drawing/2014/main" id="{00000000-0008-0000-0100-000011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1" name="TextBox 2510">
          <a:extLst>
            <a:ext uri="{FF2B5EF4-FFF2-40B4-BE49-F238E27FC236}">
              <a16:creationId xmlns:a16="http://schemas.microsoft.com/office/drawing/2014/main" id="{00000000-0008-0000-0100-00001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2" name="TextBox 2511">
          <a:extLst>
            <a:ext uri="{FF2B5EF4-FFF2-40B4-BE49-F238E27FC236}">
              <a16:creationId xmlns:a16="http://schemas.microsoft.com/office/drawing/2014/main" id="{00000000-0008-0000-0100-00001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3" name="TextBox 2512">
          <a:extLst>
            <a:ext uri="{FF2B5EF4-FFF2-40B4-BE49-F238E27FC236}">
              <a16:creationId xmlns:a16="http://schemas.microsoft.com/office/drawing/2014/main" id="{00000000-0008-0000-0100-00001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4" name="TextBox 2513">
          <a:extLst>
            <a:ext uri="{FF2B5EF4-FFF2-40B4-BE49-F238E27FC236}">
              <a16:creationId xmlns:a16="http://schemas.microsoft.com/office/drawing/2014/main" id="{00000000-0008-0000-0100-00001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5" name="TextBox 2514">
          <a:extLst>
            <a:ext uri="{FF2B5EF4-FFF2-40B4-BE49-F238E27FC236}">
              <a16:creationId xmlns:a16="http://schemas.microsoft.com/office/drawing/2014/main" id="{00000000-0008-0000-0100-00001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6" name="TextBox 2515">
          <a:extLst>
            <a:ext uri="{FF2B5EF4-FFF2-40B4-BE49-F238E27FC236}">
              <a16:creationId xmlns:a16="http://schemas.microsoft.com/office/drawing/2014/main" id="{00000000-0008-0000-0100-00001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7" name="TextBox 2516">
          <a:extLst>
            <a:ext uri="{FF2B5EF4-FFF2-40B4-BE49-F238E27FC236}">
              <a16:creationId xmlns:a16="http://schemas.microsoft.com/office/drawing/2014/main" id="{00000000-0008-0000-0100-00001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8" name="TextBox 2517">
          <a:extLst>
            <a:ext uri="{FF2B5EF4-FFF2-40B4-BE49-F238E27FC236}">
              <a16:creationId xmlns:a16="http://schemas.microsoft.com/office/drawing/2014/main" id="{00000000-0008-0000-0100-00001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9" name="TextBox 2518">
          <a:extLst>
            <a:ext uri="{FF2B5EF4-FFF2-40B4-BE49-F238E27FC236}">
              <a16:creationId xmlns:a16="http://schemas.microsoft.com/office/drawing/2014/main" id="{00000000-0008-0000-0100-00001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0" name="TextBox 2519">
          <a:extLst>
            <a:ext uri="{FF2B5EF4-FFF2-40B4-BE49-F238E27FC236}">
              <a16:creationId xmlns:a16="http://schemas.microsoft.com/office/drawing/2014/main" id="{00000000-0008-0000-0100-00001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1" name="TextBox 2520">
          <a:extLst>
            <a:ext uri="{FF2B5EF4-FFF2-40B4-BE49-F238E27FC236}">
              <a16:creationId xmlns:a16="http://schemas.microsoft.com/office/drawing/2014/main" id="{00000000-0008-0000-0100-00001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2" name="TextBox 2521">
          <a:extLst>
            <a:ext uri="{FF2B5EF4-FFF2-40B4-BE49-F238E27FC236}">
              <a16:creationId xmlns:a16="http://schemas.microsoft.com/office/drawing/2014/main" id="{00000000-0008-0000-0100-00001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3" name="TextBox 2522">
          <a:extLst>
            <a:ext uri="{FF2B5EF4-FFF2-40B4-BE49-F238E27FC236}">
              <a16:creationId xmlns:a16="http://schemas.microsoft.com/office/drawing/2014/main" id="{00000000-0008-0000-0100-00001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4" name="TextBox 2523">
          <a:extLst>
            <a:ext uri="{FF2B5EF4-FFF2-40B4-BE49-F238E27FC236}">
              <a16:creationId xmlns:a16="http://schemas.microsoft.com/office/drawing/2014/main" id="{00000000-0008-0000-0100-00001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5" name="TextBox 2524">
          <a:extLst>
            <a:ext uri="{FF2B5EF4-FFF2-40B4-BE49-F238E27FC236}">
              <a16:creationId xmlns:a16="http://schemas.microsoft.com/office/drawing/2014/main" id="{00000000-0008-0000-0100-00002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6" name="TextBox 2525">
          <a:extLst>
            <a:ext uri="{FF2B5EF4-FFF2-40B4-BE49-F238E27FC236}">
              <a16:creationId xmlns:a16="http://schemas.microsoft.com/office/drawing/2014/main" id="{00000000-0008-0000-0100-00002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27" name="TextBox 2526">
          <a:extLst>
            <a:ext uri="{FF2B5EF4-FFF2-40B4-BE49-F238E27FC236}">
              <a16:creationId xmlns:a16="http://schemas.microsoft.com/office/drawing/2014/main" id="{00000000-0008-0000-0100-000022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28" name="TextBox 2527">
          <a:extLst>
            <a:ext uri="{FF2B5EF4-FFF2-40B4-BE49-F238E27FC236}">
              <a16:creationId xmlns:a16="http://schemas.microsoft.com/office/drawing/2014/main" id="{00000000-0008-0000-0100-000023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29" name="TextBox 2528">
          <a:extLst>
            <a:ext uri="{FF2B5EF4-FFF2-40B4-BE49-F238E27FC236}">
              <a16:creationId xmlns:a16="http://schemas.microsoft.com/office/drawing/2014/main" id="{00000000-0008-0000-0100-000024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30" name="TextBox 2529">
          <a:extLst>
            <a:ext uri="{FF2B5EF4-FFF2-40B4-BE49-F238E27FC236}">
              <a16:creationId xmlns:a16="http://schemas.microsoft.com/office/drawing/2014/main" id="{00000000-0008-0000-0100-000025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31" name="TextBox 2530">
          <a:extLst>
            <a:ext uri="{FF2B5EF4-FFF2-40B4-BE49-F238E27FC236}">
              <a16:creationId xmlns:a16="http://schemas.microsoft.com/office/drawing/2014/main" id="{00000000-0008-0000-0100-000026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32" name="TextBox 2531">
          <a:extLst>
            <a:ext uri="{FF2B5EF4-FFF2-40B4-BE49-F238E27FC236}">
              <a16:creationId xmlns:a16="http://schemas.microsoft.com/office/drawing/2014/main" id="{00000000-0008-0000-0100-000027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33" name="TextBox 2532">
          <a:extLst>
            <a:ext uri="{FF2B5EF4-FFF2-40B4-BE49-F238E27FC236}">
              <a16:creationId xmlns:a16="http://schemas.microsoft.com/office/drawing/2014/main" id="{00000000-0008-0000-0100-000028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34" name="TextBox 2533">
          <a:extLst>
            <a:ext uri="{FF2B5EF4-FFF2-40B4-BE49-F238E27FC236}">
              <a16:creationId xmlns:a16="http://schemas.microsoft.com/office/drawing/2014/main" id="{00000000-0008-0000-0100-000029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5" name="TextBox 2534">
          <a:extLst>
            <a:ext uri="{FF2B5EF4-FFF2-40B4-BE49-F238E27FC236}">
              <a16:creationId xmlns:a16="http://schemas.microsoft.com/office/drawing/2014/main" id="{00000000-0008-0000-0100-00002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6" name="TextBox 2535">
          <a:extLst>
            <a:ext uri="{FF2B5EF4-FFF2-40B4-BE49-F238E27FC236}">
              <a16:creationId xmlns:a16="http://schemas.microsoft.com/office/drawing/2014/main" id="{00000000-0008-0000-0100-00002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7" name="TextBox 2536">
          <a:extLst>
            <a:ext uri="{FF2B5EF4-FFF2-40B4-BE49-F238E27FC236}">
              <a16:creationId xmlns:a16="http://schemas.microsoft.com/office/drawing/2014/main" id="{00000000-0008-0000-0100-00002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8" name="TextBox 2537">
          <a:extLst>
            <a:ext uri="{FF2B5EF4-FFF2-40B4-BE49-F238E27FC236}">
              <a16:creationId xmlns:a16="http://schemas.microsoft.com/office/drawing/2014/main" id="{00000000-0008-0000-0100-00002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9" name="TextBox 2538">
          <a:extLst>
            <a:ext uri="{FF2B5EF4-FFF2-40B4-BE49-F238E27FC236}">
              <a16:creationId xmlns:a16="http://schemas.microsoft.com/office/drawing/2014/main" id="{00000000-0008-0000-0100-00002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0" name="TextBox 2539">
          <a:extLst>
            <a:ext uri="{FF2B5EF4-FFF2-40B4-BE49-F238E27FC236}">
              <a16:creationId xmlns:a16="http://schemas.microsoft.com/office/drawing/2014/main" id="{00000000-0008-0000-0100-00002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1" name="TextBox 2540">
          <a:extLst>
            <a:ext uri="{FF2B5EF4-FFF2-40B4-BE49-F238E27FC236}">
              <a16:creationId xmlns:a16="http://schemas.microsoft.com/office/drawing/2014/main" id="{00000000-0008-0000-0100-00003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2" name="TextBox 2541">
          <a:extLst>
            <a:ext uri="{FF2B5EF4-FFF2-40B4-BE49-F238E27FC236}">
              <a16:creationId xmlns:a16="http://schemas.microsoft.com/office/drawing/2014/main" id="{00000000-0008-0000-0100-00003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3" name="TextBox 2542">
          <a:extLst>
            <a:ext uri="{FF2B5EF4-FFF2-40B4-BE49-F238E27FC236}">
              <a16:creationId xmlns:a16="http://schemas.microsoft.com/office/drawing/2014/main" id="{00000000-0008-0000-0100-00003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4" name="TextBox 2543">
          <a:extLst>
            <a:ext uri="{FF2B5EF4-FFF2-40B4-BE49-F238E27FC236}">
              <a16:creationId xmlns:a16="http://schemas.microsoft.com/office/drawing/2014/main" id="{00000000-0008-0000-0100-00003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5" name="TextBox 2544">
          <a:extLst>
            <a:ext uri="{FF2B5EF4-FFF2-40B4-BE49-F238E27FC236}">
              <a16:creationId xmlns:a16="http://schemas.microsoft.com/office/drawing/2014/main" id="{00000000-0008-0000-0100-00003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6" name="TextBox 2545">
          <a:extLst>
            <a:ext uri="{FF2B5EF4-FFF2-40B4-BE49-F238E27FC236}">
              <a16:creationId xmlns:a16="http://schemas.microsoft.com/office/drawing/2014/main" id="{00000000-0008-0000-0100-00003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7" name="TextBox 2546">
          <a:extLst>
            <a:ext uri="{FF2B5EF4-FFF2-40B4-BE49-F238E27FC236}">
              <a16:creationId xmlns:a16="http://schemas.microsoft.com/office/drawing/2014/main" id="{00000000-0008-0000-0100-00003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8" name="TextBox 2547">
          <a:extLst>
            <a:ext uri="{FF2B5EF4-FFF2-40B4-BE49-F238E27FC236}">
              <a16:creationId xmlns:a16="http://schemas.microsoft.com/office/drawing/2014/main" id="{00000000-0008-0000-0100-00003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9" name="TextBox 2548">
          <a:extLst>
            <a:ext uri="{FF2B5EF4-FFF2-40B4-BE49-F238E27FC236}">
              <a16:creationId xmlns:a16="http://schemas.microsoft.com/office/drawing/2014/main" id="{00000000-0008-0000-0100-00003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50" name="TextBox 2549">
          <a:extLst>
            <a:ext uri="{FF2B5EF4-FFF2-40B4-BE49-F238E27FC236}">
              <a16:creationId xmlns:a16="http://schemas.microsoft.com/office/drawing/2014/main" id="{00000000-0008-0000-0100-00003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1" name="TextBox 2550">
          <a:extLst>
            <a:ext uri="{FF2B5EF4-FFF2-40B4-BE49-F238E27FC236}">
              <a16:creationId xmlns:a16="http://schemas.microsoft.com/office/drawing/2014/main" id="{00000000-0008-0000-0100-00003A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2" name="TextBox 2551">
          <a:extLst>
            <a:ext uri="{FF2B5EF4-FFF2-40B4-BE49-F238E27FC236}">
              <a16:creationId xmlns:a16="http://schemas.microsoft.com/office/drawing/2014/main" id="{00000000-0008-0000-0100-00003B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3" name="TextBox 2552">
          <a:extLst>
            <a:ext uri="{FF2B5EF4-FFF2-40B4-BE49-F238E27FC236}">
              <a16:creationId xmlns:a16="http://schemas.microsoft.com/office/drawing/2014/main" id="{00000000-0008-0000-0100-00003C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4" name="TextBox 2553">
          <a:extLst>
            <a:ext uri="{FF2B5EF4-FFF2-40B4-BE49-F238E27FC236}">
              <a16:creationId xmlns:a16="http://schemas.microsoft.com/office/drawing/2014/main" id="{00000000-0008-0000-0100-00003D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5" name="TextBox 2554">
          <a:extLst>
            <a:ext uri="{FF2B5EF4-FFF2-40B4-BE49-F238E27FC236}">
              <a16:creationId xmlns:a16="http://schemas.microsoft.com/office/drawing/2014/main" id="{00000000-0008-0000-0100-00003E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6" name="TextBox 2555">
          <a:extLst>
            <a:ext uri="{FF2B5EF4-FFF2-40B4-BE49-F238E27FC236}">
              <a16:creationId xmlns:a16="http://schemas.microsoft.com/office/drawing/2014/main" id="{00000000-0008-0000-0100-00003F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7" name="TextBox 2556">
          <a:extLst>
            <a:ext uri="{FF2B5EF4-FFF2-40B4-BE49-F238E27FC236}">
              <a16:creationId xmlns:a16="http://schemas.microsoft.com/office/drawing/2014/main" id="{00000000-0008-0000-0100-000040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58" name="TextBox 2557">
          <a:extLst>
            <a:ext uri="{FF2B5EF4-FFF2-40B4-BE49-F238E27FC236}">
              <a16:creationId xmlns:a16="http://schemas.microsoft.com/office/drawing/2014/main" id="{00000000-0008-0000-0100-000041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59" name="TextBox 2558">
          <a:extLst>
            <a:ext uri="{FF2B5EF4-FFF2-40B4-BE49-F238E27FC236}">
              <a16:creationId xmlns:a16="http://schemas.microsoft.com/office/drawing/2014/main" id="{00000000-0008-0000-0100-00004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0" name="TextBox 2559">
          <a:extLst>
            <a:ext uri="{FF2B5EF4-FFF2-40B4-BE49-F238E27FC236}">
              <a16:creationId xmlns:a16="http://schemas.microsoft.com/office/drawing/2014/main" id="{00000000-0008-0000-0100-00004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1" name="TextBox 2560">
          <a:extLst>
            <a:ext uri="{FF2B5EF4-FFF2-40B4-BE49-F238E27FC236}">
              <a16:creationId xmlns:a16="http://schemas.microsoft.com/office/drawing/2014/main" id="{00000000-0008-0000-0100-00004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2" name="TextBox 2561">
          <a:extLst>
            <a:ext uri="{FF2B5EF4-FFF2-40B4-BE49-F238E27FC236}">
              <a16:creationId xmlns:a16="http://schemas.microsoft.com/office/drawing/2014/main" id="{00000000-0008-0000-0100-00004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3" name="TextBox 2562">
          <a:extLst>
            <a:ext uri="{FF2B5EF4-FFF2-40B4-BE49-F238E27FC236}">
              <a16:creationId xmlns:a16="http://schemas.microsoft.com/office/drawing/2014/main" id="{00000000-0008-0000-0100-00004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4" name="TextBox 2563">
          <a:extLst>
            <a:ext uri="{FF2B5EF4-FFF2-40B4-BE49-F238E27FC236}">
              <a16:creationId xmlns:a16="http://schemas.microsoft.com/office/drawing/2014/main" id="{00000000-0008-0000-0100-00004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5" name="TextBox 2564">
          <a:extLst>
            <a:ext uri="{FF2B5EF4-FFF2-40B4-BE49-F238E27FC236}">
              <a16:creationId xmlns:a16="http://schemas.microsoft.com/office/drawing/2014/main" id="{00000000-0008-0000-0100-00004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6" name="TextBox 2565">
          <a:extLst>
            <a:ext uri="{FF2B5EF4-FFF2-40B4-BE49-F238E27FC236}">
              <a16:creationId xmlns:a16="http://schemas.microsoft.com/office/drawing/2014/main" id="{00000000-0008-0000-0100-00004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7" name="TextBox 2566">
          <a:extLst>
            <a:ext uri="{FF2B5EF4-FFF2-40B4-BE49-F238E27FC236}">
              <a16:creationId xmlns:a16="http://schemas.microsoft.com/office/drawing/2014/main" id="{00000000-0008-0000-0100-00004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8" name="TextBox 2567">
          <a:extLst>
            <a:ext uri="{FF2B5EF4-FFF2-40B4-BE49-F238E27FC236}">
              <a16:creationId xmlns:a16="http://schemas.microsoft.com/office/drawing/2014/main" id="{00000000-0008-0000-0100-00004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9" name="TextBox 2568">
          <a:extLst>
            <a:ext uri="{FF2B5EF4-FFF2-40B4-BE49-F238E27FC236}">
              <a16:creationId xmlns:a16="http://schemas.microsoft.com/office/drawing/2014/main" id="{00000000-0008-0000-0100-00004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0" name="TextBox 2569">
          <a:extLst>
            <a:ext uri="{FF2B5EF4-FFF2-40B4-BE49-F238E27FC236}">
              <a16:creationId xmlns:a16="http://schemas.microsoft.com/office/drawing/2014/main" id="{00000000-0008-0000-0100-00004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1" name="TextBox 2570">
          <a:extLst>
            <a:ext uri="{FF2B5EF4-FFF2-40B4-BE49-F238E27FC236}">
              <a16:creationId xmlns:a16="http://schemas.microsoft.com/office/drawing/2014/main" id="{00000000-0008-0000-0100-00004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2" name="TextBox 2571">
          <a:extLst>
            <a:ext uri="{FF2B5EF4-FFF2-40B4-BE49-F238E27FC236}">
              <a16:creationId xmlns:a16="http://schemas.microsoft.com/office/drawing/2014/main" id="{00000000-0008-0000-0100-00004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3" name="TextBox 2572">
          <a:extLst>
            <a:ext uri="{FF2B5EF4-FFF2-40B4-BE49-F238E27FC236}">
              <a16:creationId xmlns:a16="http://schemas.microsoft.com/office/drawing/2014/main" id="{00000000-0008-0000-0100-00005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4" name="TextBox 2573">
          <a:extLst>
            <a:ext uri="{FF2B5EF4-FFF2-40B4-BE49-F238E27FC236}">
              <a16:creationId xmlns:a16="http://schemas.microsoft.com/office/drawing/2014/main" id="{00000000-0008-0000-0100-00005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75" name="TextBox 2574">
          <a:extLst>
            <a:ext uri="{FF2B5EF4-FFF2-40B4-BE49-F238E27FC236}">
              <a16:creationId xmlns:a16="http://schemas.microsoft.com/office/drawing/2014/main" id="{00000000-0008-0000-0100-000052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76" name="TextBox 2575">
          <a:extLst>
            <a:ext uri="{FF2B5EF4-FFF2-40B4-BE49-F238E27FC236}">
              <a16:creationId xmlns:a16="http://schemas.microsoft.com/office/drawing/2014/main" id="{00000000-0008-0000-0100-000053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77" name="TextBox 2576">
          <a:extLst>
            <a:ext uri="{FF2B5EF4-FFF2-40B4-BE49-F238E27FC236}">
              <a16:creationId xmlns:a16="http://schemas.microsoft.com/office/drawing/2014/main" id="{00000000-0008-0000-0100-000054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78" name="TextBox 2577">
          <a:extLst>
            <a:ext uri="{FF2B5EF4-FFF2-40B4-BE49-F238E27FC236}">
              <a16:creationId xmlns:a16="http://schemas.microsoft.com/office/drawing/2014/main" id="{00000000-0008-0000-0100-000055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79" name="TextBox 2578">
          <a:extLst>
            <a:ext uri="{FF2B5EF4-FFF2-40B4-BE49-F238E27FC236}">
              <a16:creationId xmlns:a16="http://schemas.microsoft.com/office/drawing/2014/main" id="{00000000-0008-0000-0100-000056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80" name="TextBox 2579">
          <a:extLst>
            <a:ext uri="{FF2B5EF4-FFF2-40B4-BE49-F238E27FC236}">
              <a16:creationId xmlns:a16="http://schemas.microsoft.com/office/drawing/2014/main" id="{00000000-0008-0000-0100-000057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81" name="TextBox 2580">
          <a:extLst>
            <a:ext uri="{FF2B5EF4-FFF2-40B4-BE49-F238E27FC236}">
              <a16:creationId xmlns:a16="http://schemas.microsoft.com/office/drawing/2014/main" id="{00000000-0008-0000-0100-000058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82" name="TextBox 2581">
          <a:extLst>
            <a:ext uri="{FF2B5EF4-FFF2-40B4-BE49-F238E27FC236}">
              <a16:creationId xmlns:a16="http://schemas.microsoft.com/office/drawing/2014/main" id="{00000000-0008-0000-0100-000059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3" name="TextBox 2582">
          <a:extLst>
            <a:ext uri="{FF2B5EF4-FFF2-40B4-BE49-F238E27FC236}">
              <a16:creationId xmlns:a16="http://schemas.microsoft.com/office/drawing/2014/main" id="{00000000-0008-0000-0100-00005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4" name="TextBox 2583">
          <a:extLst>
            <a:ext uri="{FF2B5EF4-FFF2-40B4-BE49-F238E27FC236}">
              <a16:creationId xmlns:a16="http://schemas.microsoft.com/office/drawing/2014/main" id="{00000000-0008-0000-0100-00005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5" name="TextBox 2584">
          <a:extLst>
            <a:ext uri="{FF2B5EF4-FFF2-40B4-BE49-F238E27FC236}">
              <a16:creationId xmlns:a16="http://schemas.microsoft.com/office/drawing/2014/main" id="{00000000-0008-0000-0100-00005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6" name="TextBox 2585">
          <a:extLst>
            <a:ext uri="{FF2B5EF4-FFF2-40B4-BE49-F238E27FC236}">
              <a16:creationId xmlns:a16="http://schemas.microsoft.com/office/drawing/2014/main" id="{00000000-0008-0000-0100-00005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7" name="TextBox 2586">
          <a:extLst>
            <a:ext uri="{FF2B5EF4-FFF2-40B4-BE49-F238E27FC236}">
              <a16:creationId xmlns:a16="http://schemas.microsoft.com/office/drawing/2014/main" id="{00000000-0008-0000-0100-00005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8" name="TextBox 2587">
          <a:extLst>
            <a:ext uri="{FF2B5EF4-FFF2-40B4-BE49-F238E27FC236}">
              <a16:creationId xmlns:a16="http://schemas.microsoft.com/office/drawing/2014/main" id="{00000000-0008-0000-0100-00005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9" name="TextBox 2588">
          <a:extLst>
            <a:ext uri="{FF2B5EF4-FFF2-40B4-BE49-F238E27FC236}">
              <a16:creationId xmlns:a16="http://schemas.microsoft.com/office/drawing/2014/main" id="{00000000-0008-0000-0100-00006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0" name="TextBox 2589">
          <a:extLst>
            <a:ext uri="{FF2B5EF4-FFF2-40B4-BE49-F238E27FC236}">
              <a16:creationId xmlns:a16="http://schemas.microsoft.com/office/drawing/2014/main" id="{00000000-0008-0000-0100-00006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1" name="TextBox 2590">
          <a:extLst>
            <a:ext uri="{FF2B5EF4-FFF2-40B4-BE49-F238E27FC236}">
              <a16:creationId xmlns:a16="http://schemas.microsoft.com/office/drawing/2014/main" id="{00000000-0008-0000-0100-00006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2" name="TextBox 2591">
          <a:extLst>
            <a:ext uri="{FF2B5EF4-FFF2-40B4-BE49-F238E27FC236}">
              <a16:creationId xmlns:a16="http://schemas.microsoft.com/office/drawing/2014/main" id="{00000000-0008-0000-0100-00006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3" name="TextBox 2592">
          <a:extLst>
            <a:ext uri="{FF2B5EF4-FFF2-40B4-BE49-F238E27FC236}">
              <a16:creationId xmlns:a16="http://schemas.microsoft.com/office/drawing/2014/main" id="{00000000-0008-0000-0100-00006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4" name="TextBox 2593">
          <a:extLst>
            <a:ext uri="{FF2B5EF4-FFF2-40B4-BE49-F238E27FC236}">
              <a16:creationId xmlns:a16="http://schemas.microsoft.com/office/drawing/2014/main" id="{00000000-0008-0000-0100-00006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5" name="TextBox 2594">
          <a:extLst>
            <a:ext uri="{FF2B5EF4-FFF2-40B4-BE49-F238E27FC236}">
              <a16:creationId xmlns:a16="http://schemas.microsoft.com/office/drawing/2014/main" id="{00000000-0008-0000-0100-00006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6" name="TextBox 2595">
          <a:extLst>
            <a:ext uri="{FF2B5EF4-FFF2-40B4-BE49-F238E27FC236}">
              <a16:creationId xmlns:a16="http://schemas.microsoft.com/office/drawing/2014/main" id="{00000000-0008-0000-0100-00006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7" name="TextBox 2596">
          <a:extLst>
            <a:ext uri="{FF2B5EF4-FFF2-40B4-BE49-F238E27FC236}">
              <a16:creationId xmlns:a16="http://schemas.microsoft.com/office/drawing/2014/main" id="{00000000-0008-0000-0100-00006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8" name="TextBox 2597">
          <a:extLst>
            <a:ext uri="{FF2B5EF4-FFF2-40B4-BE49-F238E27FC236}">
              <a16:creationId xmlns:a16="http://schemas.microsoft.com/office/drawing/2014/main" id="{00000000-0008-0000-0100-00006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599" name="TextBox 2598">
          <a:extLst>
            <a:ext uri="{FF2B5EF4-FFF2-40B4-BE49-F238E27FC236}">
              <a16:creationId xmlns:a16="http://schemas.microsoft.com/office/drawing/2014/main" id="{00000000-0008-0000-0100-00009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0" name="TextBox 2599">
          <a:extLst>
            <a:ext uri="{FF2B5EF4-FFF2-40B4-BE49-F238E27FC236}">
              <a16:creationId xmlns:a16="http://schemas.microsoft.com/office/drawing/2014/main" id="{00000000-0008-0000-0100-00009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1" name="TextBox 2600">
          <a:extLst>
            <a:ext uri="{FF2B5EF4-FFF2-40B4-BE49-F238E27FC236}">
              <a16:creationId xmlns:a16="http://schemas.microsoft.com/office/drawing/2014/main" id="{00000000-0008-0000-0100-00009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2" name="TextBox 2601">
          <a:extLst>
            <a:ext uri="{FF2B5EF4-FFF2-40B4-BE49-F238E27FC236}">
              <a16:creationId xmlns:a16="http://schemas.microsoft.com/office/drawing/2014/main" id="{00000000-0008-0000-0100-00009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03" name="TextBox 2602">
          <a:extLst>
            <a:ext uri="{FF2B5EF4-FFF2-40B4-BE49-F238E27FC236}">
              <a16:creationId xmlns:a16="http://schemas.microsoft.com/office/drawing/2014/main" id="{00000000-0008-0000-0100-00009E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04" name="TextBox 2603">
          <a:extLst>
            <a:ext uri="{FF2B5EF4-FFF2-40B4-BE49-F238E27FC236}">
              <a16:creationId xmlns:a16="http://schemas.microsoft.com/office/drawing/2014/main" id="{00000000-0008-0000-0100-00009F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05" name="TextBox 2604">
          <a:extLst>
            <a:ext uri="{FF2B5EF4-FFF2-40B4-BE49-F238E27FC236}">
              <a16:creationId xmlns:a16="http://schemas.microsoft.com/office/drawing/2014/main" id="{00000000-0008-0000-0100-0000A0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06" name="TextBox 2605">
          <a:extLst>
            <a:ext uri="{FF2B5EF4-FFF2-40B4-BE49-F238E27FC236}">
              <a16:creationId xmlns:a16="http://schemas.microsoft.com/office/drawing/2014/main" id="{00000000-0008-0000-0100-0000A1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7" name="TextBox 2606">
          <a:extLst>
            <a:ext uri="{FF2B5EF4-FFF2-40B4-BE49-F238E27FC236}">
              <a16:creationId xmlns:a16="http://schemas.microsoft.com/office/drawing/2014/main" id="{00000000-0008-0000-0100-0000A2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8" name="TextBox 2607">
          <a:extLst>
            <a:ext uri="{FF2B5EF4-FFF2-40B4-BE49-F238E27FC236}">
              <a16:creationId xmlns:a16="http://schemas.microsoft.com/office/drawing/2014/main" id="{00000000-0008-0000-0100-0000A3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09" name="TextBox 2608">
          <a:extLst>
            <a:ext uri="{FF2B5EF4-FFF2-40B4-BE49-F238E27FC236}">
              <a16:creationId xmlns:a16="http://schemas.microsoft.com/office/drawing/2014/main" id="{00000000-0008-0000-0100-0000A4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10" name="TextBox 2609">
          <a:extLst>
            <a:ext uri="{FF2B5EF4-FFF2-40B4-BE49-F238E27FC236}">
              <a16:creationId xmlns:a16="http://schemas.microsoft.com/office/drawing/2014/main" id="{00000000-0008-0000-0100-0000A5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1" name="TextBox 2610">
          <a:extLst>
            <a:ext uri="{FF2B5EF4-FFF2-40B4-BE49-F238E27FC236}">
              <a16:creationId xmlns:a16="http://schemas.microsoft.com/office/drawing/2014/main" id="{00000000-0008-0000-0100-0000A6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2" name="TextBox 2611">
          <a:extLst>
            <a:ext uri="{FF2B5EF4-FFF2-40B4-BE49-F238E27FC236}">
              <a16:creationId xmlns:a16="http://schemas.microsoft.com/office/drawing/2014/main" id="{00000000-0008-0000-0100-0000A7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3" name="TextBox 2612">
          <a:extLst>
            <a:ext uri="{FF2B5EF4-FFF2-40B4-BE49-F238E27FC236}">
              <a16:creationId xmlns:a16="http://schemas.microsoft.com/office/drawing/2014/main" id="{00000000-0008-0000-0100-0000A8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4" name="TextBox 2613">
          <a:extLst>
            <a:ext uri="{FF2B5EF4-FFF2-40B4-BE49-F238E27FC236}">
              <a16:creationId xmlns:a16="http://schemas.microsoft.com/office/drawing/2014/main" id="{00000000-0008-0000-0100-0000A9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5" name="TextBox 2614">
          <a:extLst>
            <a:ext uri="{FF2B5EF4-FFF2-40B4-BE49-F238E27FC236}">
              <a16:creationId xmlns:a16="http://schemas.microsoft.com/office/drawing/2014/main" id="{00000000-0008-0000-0100-0000AA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6" name="TextBox 2615">
          <a:extLst>
            <a:ext uri="{FF2B5EF4-FFF2-40B4-BE49-F238E27FC236}">
              <a16:creationId xmlns:a16="http://schemas.microsoft.com/office/drawing/2014/main" id="{00000000-0008-0000-0100-0000AB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7" name="TextBox 2616">
          <a:extLst>
            <a:ext uri="{FF2B5EF4-FFF2-40B4-BE49-F238E27FC236}">
              <a16:creationId xmlns:a16="http://schemas.microsoft.com/office/drawing/2014/main" id="{00000000-0008-0000-0100-0000AC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8" name="TextBox 2617">
          <a:extLst>
            <a:ext uri="{FF2B5EF4-FFF2-40B4-BE49-F238E27FC236}">
              <a16:creationId xmlns:a16="http://schemas.microsoft.com/office/drawing/2014/main" id="{00000000-0008-0000-0100-0000AD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19" name="TextBox 2618">
          <a:extLst>
            <a:ext uri="{FF2B5EF4-FFF2-40B4-BE49-F238E27FC236}">
              <a16:creationId xmlns:a16="http://schemas.microsoft.com/office/drawing/2014/main" id="{00000000-0008-0000-0100-0000AE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20" name="TextBox 2619">
          <a:extLst>
            <a:ext uri="{FF2B5EF4-FFF2-40B4-BE49-F238E27FC236}">
              <a16:creationId xmlns:a16="http://schemas.microsoft.com/office/drawing/2014/main" id="{00000000-0008-0000-0100-0000AF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21" name="TextBox 2620">
          <a:extLst>
            <a:ext uri="{FF2B5EF4-FFF2-40B4-BE49-F238E27FC236}">
              <a16:creationId xmlns:a16="http://schemas.microsoft.com/office/drawing/2014/main" id="{00000000-0008-0000-0100-0000B0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22" name="TextBox 2621">
          <a:extLst>
            <a:ext uri="{FF2B5EF4-FFF2-40B4-BE49-F238E27FC236}">
              <a16:creationId xmlns:a16="http://schemas.microsoft.com/office/drawing/2014/main" id="{00000000-0008-0000-0100-0000B100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3" name="TextBox 2622">
          <a:extLst>
            <a:ext uri="{FF2B5EF4-FFF2-40B4-BE49-F238E27FC236}">
              <a16:creationId xmlns:a16="http://schemas.microsoft.com/office/drawing/2014/main" id="{00000000-0008-0000-0100-0000B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4" name="TextBox 2623">
          <a:extLst>
            <a:ext uri="{FF2B5EF4-FFF2-40B4-BE49-F238E27FC236}">
              <a16:creationId xmlns:a16="http://schemas.microsoft.com/office/drawing/2014/main" id="{00000000-0008-0000-0100-0000B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5" name="TextBox 2624">
          <a:extLst>
            <a:ext uri="{FF2B5EF4-FFF2-40B4-BE49-F238E27FC236}">
              <a16:creationId xmlns:a16="http://schemas.microsoft.com/office/drawing/2014/main" id="{00000000-0008-0000-0100-0000B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6" name="TextBox 2625">
          <a:extLst>
            <a:ext uri="{FF2B5EF4-FFF2-40B4-BE49-F238E27FC236}">
              <a16:creationId xmlns:a16="http://schemas.microsoft.com/office/drawing/2014/main" id="{00000000-0008-0000-0100-0000B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7" name="TextBox 2626">
          <a:extLst>
            <a:ext uri="{FF2B5EF4-FFF2-40B4-BE49-F238E27FC236}">
              <a16:creationId xmlns:a16="http://schemas.microsoft.com/office/drawing/2014/main" id="{00000000-0008-0000-0100-0000B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8" name="TextBox 2627">
          <a:extLst>
            <a:ext uri="{FF2B5EF4-FFF2-40B4-BE49-F238E27FC236}">
              <a16:creationId xmlns:a16="http://schemas.microsoft.com/office/drawing/2014/main" id="{00000000-0008-0000-0100-0000B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29" name="TextBox 2628">
          <a:extLst>
            <a:ext uri="{FF2B5EF4-FFF2-40B4-BE49-F238E27FC236}">
              <a16:creationId xmlns:a16="http://schemas.microsoft.com/office/drawing/2014/main" id="{00000000-0008-0000-0100-0000B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0" name="TextBox 2629">
          <a:extLst>
            <a:ext uri="{FF2B5EF4-FFF2-40B4-BE49-F238E27FC236}">
              <a16:creationId xmlns:a16="http://schemas.microsoft.com/office/drawing/2014/main" id="{00000000-0008-0000-0100-0000B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1" name="TextBox 2630">
          <a:extLst>
            <a:ext uri="{FF2B5EF4-FFF2-40B4-BE49-F238E27FC236}">
              <a16:creationId xmlns:a16="http://schemas.microsoft.com/office/drawing/2014/main" id="{00000000-0008-0000-0100-0000B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2" name="TextBox 2631">
          <a:extLst>
            <a:ext uri="{FF2B5EF4-FFF2-40B4-BE49-F238E27FC236}">
              <a16:creationId xmlns:a16="http://schemas.microsoft.com/office/drawing/2014/main" id="{00000000-0008-0000-0100-0000B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3" name="TextBox 2632">
          <a:extLst>
            <a:ext uri="{FF2B5EF4-FFF2-40B4-BE49-F238E27FC236}">
              <a16:creationId xmlns:a16="http://schemas.microsoft.com/office/drawing/2014/main" id="{00000000-0008-0000-0100-0000C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4" name="TextBox 2633">
          <a:extLst>
            <a:ext uri="{FF2B5EF4-FFF2-40B4-BE49-F238E27FC236}">
              <a16:creationId xmlns:a16="http://schemas.microsoft.com/office/drawing/2014/main" id="{00000000-0008-0000-0100-0000C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5" name="TextBox 2634">
          <a:extLst>
            <a:ext uri="{FF2B5EF4-FFF2-40B4-BE49-F238E27FC236}">
              <a16:creationId xmlns:a16="http://schemas.microsoft.com/office/drawing/2014/main" id="{00000000-0008-0000-0100-0000C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6" name="TextBox 2635">
          <a:extLst>
            <a:ext uri="{FF2B5EF4-FFF2-40B4-BE49-F238E27FC236}">
              <a16:creationId xmlns:a16="http://schemas.microsoft.com/office/drawing/2014/main" id="{00000000-0008-0000-0100-0000C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7" name="TextBox 2636">
          <a:extLst>
            <a:ext uri="{FF2B5EF4-FFF2-40B4-BE49-F238E27FC236}">
              <a16:creationId xmlns:a16="http://schemas.microsoft.com/office/drawing/2014/main" id="{00000000-0008-0000-0100-0000C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38" name="TextBox 2637">
          <a:extLst>
            <a:ext uri="{FF2B5EF4-FFF2-40B4-BE49-F238E27FC236}">
              <a16:creationId xmlns:a16="http://schemas.microsoft.com/office/drawing/2014/main" id="{00000000-0008-0000-0100-0000C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39" name="TextBox 2638">
          <a:extLst>
            <a:ext uri="{FF2B5EF4-FFF2-40B4-BE49-F238E27FC236}">
              <a16:creationId xmlns:a16="http://schemas.microsoft.com/office/drawing/2014/main" id="{00000000-0008-0000-0100-0000C6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0" name="TextBox 2639">
          <a:extLst>
            <a:ext uri="{FF2B5EF4-FFF2-40B4-BE49-F238E27FC236}">
              <a16:creationId xmlns:a16="http://schemas.microsoft.com/office/drawing/2014/main" id="{00000000-0008-0000-0100-0000C7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1" name="TextBox 2640">
          <a:extLst>
            <a:ext uri="{FF2B5EF4-FFF2-40B4-BE49-F238E27FC236}">
              <a16:creationId xmlns:a16="http://schemas.microsoft.com/office/drawing/2014/main" id="{00000000-0008-0000-0100-0000C8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2" name="TextBox 2641">
          <a:extLst>
            <a:ext uri="{FF2B5EF4-FFF2-40B4-BE49-F238E27FC236}">
              <a16:creationId xmlns:a16="http://schemas.microsoft.com/office/drawing/2014/main" id="{00000000-0008-0000-0100-0000C9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3" name="TextBox 2642">
          <a:extLst>
            <a:ext uri="{FF2B5EF4-FFF2-40B4-BE49-F238E27FC236}">
              <a16:creationId xmlns:a16="http://schemas.microsoft.com/office/drawing/2014/main" id="{00000000-0008-0000-0100-0000CA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4" name="TextBox 2643">
          <a:extLst>
            <a:ext uri="{FF2B5EF4-FFF2-40B4-BE49-F238E27FC236}">
              <a16:creationId xmlns:a16="http://schemas.microsoft.com/office/drawing/2014/main" id="{00000000-0008-0000-0100-0000CB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5" name="TextBox 2644">
          <a:extLst>
            <a:ext uri="{FF2B5EF4-FFF2-40B4-BE49-F238E27FC236}">
              <a16:creationId xmlns:a16="http://schemas.microsoft.com/office/drawing/2014/main" id="{00000000-0008-0000-0100-0000CC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6" name="TextBox 2645">
          <a:extLst>
            <a:ext uri="{FF2B5EF4-FFF2-40B4-BE49-F238E27FC236}">
              <a16:creationId xmlns:a16="http://schemas.microsoft.com/office/drawing/2014/main" id="{00000000-0008-0000-0100-0000CD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47" name="TextBox 2646">
          <a:extLst>
            <a:ext uri="{FF2B5EF4-FFF2-40B4-BE49-F238E27FC236}">
              <a16:creationId xmlns:a16="http://schemas.microsoft.com/office/drawing/2014/main" id="{00000000-0008-0000-0100-0000D2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48" name="TextBox 2647">
          <a:extLst>
            <a:ext uri="{FF2B5EF4-FFF2-40B4-BE49-F238E27FC236}">
              <a16:creationId xmlns:a16="http://schemas.microsoft.com/office/drawing/2014/main" id="{00000000-0008-0000-0100-0000D3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49" name="TextBox 2648">
          <a:extLst>
            <a:ext uri="{FF2B5EF4-FFF2-40B4-BE49-F238E27FC236}">
              <a16:creationId xmlns:a16="http://schemas.microsoft.com/office/drawing/2014/main" id="{00000000-0008-0000-0100-0000D4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0" name="TextBox 2649">
          <a:extLst>
            <a:ext uri="{FF2B5EF4-FFF2-40B4-BE49-F238E27FC236}">
              <a16:creationId xmlns:a16="http://schemas.microsoft.com/office/drawing/2014/main" id="{00000000-0008-0000-0100-0000D5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1" name="TextBox 2650">
          <a:extLst>
            <a:ext uri="{FF2B5EF4-FFF2-40B4-BE49-F238E27FC236}">
              <a16:creationId xmlns:a16="http://schemas.microsoft.com/office/drawing/2014/main" id="{00000000-0008-0000-0100-0000D6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2" name="TextBox 2651">
          <a:extLst>
            <a:ext uri="{FF2B5EF4-FFF2-40B4-BE49-F238E27FC236}">
              <a16:creationId xmlns:a16="http://schemas.microsoft.com/office/drawing/2014/main" id="{00000000-0008-0000-0100-0000D7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3" name="TextBox 2652">
          <a:extLst>
            <a:ext uri="{FF2B5EF4-FFF2-40B4-BE49-F238E27FC236}">
              <a16:creationId xmlns:a16="http://schemas.microsoft.com/office/drawing/2014/main" id="{00000000-0008-0000-0100-0000D8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4" name="TextBox 2653">
          <a:extLst>
            <a:ext uri="{FF2B5EF4-FFF2-40B4-BE49-F238E27FC236}">
              <a16:creationId xmlns:a16="http://schemas.microsoft.com/office/drawing/2014/main" id="{00000000-0008-0000-0100-0000D9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5" name="TextBox 2654">
          <a:extLst>
            <a:ext uri="{FF2B5EF4-FFF2-40B4-BE49-F238E27FC236}">
              <a16:creationId xmlns:a16="http://schemas.microsoft.com/office/drawing/2014/main" id="{00000000-0008-0000-0100-0000DA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6" name="TextBox 2655">
          <a:extLst>
            <a:ext uri="{FF2B5EF4-FFF2-40B4-BE49-F238E27FC236}">
              <a16:creationId xmlns:a16="http://schemas.microsoft.com/office/drawing/2014/main" id="{00000000-0008-0000-0100-0000DB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7" name="TextBox 2656">
          <a:extLst>
            <a:ext uri="{FF2B5EF4-FFF2-40B4-BE49-F238E27FC236}">
              <a16:creationId xmlns:a16="http://schemas.microsoft.com/office/drawing/2014/main" id="{00000000-0008-0000-0100-0000DC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8" name="TextBox 2657">
          <a:extLst>
            <a:ext uri="{FF2B5EF4-FFF2-40B4-BE49-F238E27FC236}">
              <a16:creationId xmlns:a16="http://schemas.microsoft.com/office/drawing/2014/main" id="{00000000-0008-0000-0100-0000DD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59" name="TextBox 2658">
          <a:extLst>
            <a:ext uri="{FF2B5EF4-FFF2-40B4-BE49-F238E27FC236}">
              <a16:creationId xmlns:a16="http://schemas.microsoft.com/office/drawing/2014/main" id="{00000000-0008-0000-0100-0000DE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60" name="TextBox 2659">
          <a:extLst>
            <a:ext uri="{FF2B5EF4-FFF2-40B4-BE49-F238E27FC236}">
              <a16:creationId xmlns:a16="http://schemas.microsoft.com/office/drawing/2014/main" id="{00000000-0008-0000-0100-0000DF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61" name="TextBox 2660">
          <a:extLst>
            <a:ext uri="{FF2B5EF4-FFF2-40B4-BE49-F238E27FC236}">
              <a16:creationId xmlns:a16="http://schemas.microsoft.com/office/drawing/2014/main" id="{00000000-0008-0000-0100-0000E0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62" name="TextBox 2661">
          <a:extLst>
            <a:ext uri="{FF2B5EF4-FFF2-40B4-BE49-F238E27FC236}">
              <a16:creationId xmlns:a16="http://schemas.microsoft.com/office/drawing/2014/main" id="{00000000-0008-0000-0100-0000E100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63" name="TextBox 2662">
          <a:extLst>
            <a:ext uri="{FF2B5EF4-FFF2-40B4-BE49-F238E27FC236}">
              <a16:creationId xmlns:a16="http://schemas.microsoft.com/office/drawing/2014/main" id="{00000000-0008-0000-0100-0000E6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64" name="TextBox 2663">
          <a:extLst>
            <a:ext uri="{FF2B5EF4-FFF2-40B4-BE49-F238E27FC236}">
              <a16:creationId xmlns:a16="http://schemas.microsoft.com/office/drawing/2014/main" id="{00000000-0008-0000-0100-0000E7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65" name="TextBox 2664">
          <a:extLst>
            <a:ext uri="{FF2B5EF4-FFF2-40B4-BE49-F238E27FC236}">
              <a16:creationId xmlns:a16="http://schemas.microsoft.com/office/drawing/2014/main" id="{00000000-0008-0000-0100-0000E8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66" name="TextBox 2665">
          <a:extLst>
            <a:ext uri="{FF2B5EF4-FFF2-40B4-BE49-F238E27FC236}">
              <a16:creationId xmlns:a16="http://schemas.microsoft.com/office/drawing/2014/main" id="{00000000-0008-0000-0100-0000E900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67" name="TextBox 2666">
          <a:extLst>
            <a:ext uri="{FF2B5EF4-FFF2-40B4-BE49-F238E27FC236}">
              <a16:creationId xmlns:a16="http://schemas.microsoft.com/office/drawing/2014/main" id="{00000000-0008-0000-0100-000012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68" name="TextBox 2667">
          <a:extLst>
            <a:ext uri="{FF2B5EF4-FFF2-40B4-BE49-F238E27FC236}">
              <a16:creationId xmlns:a16="http://schemas.microsoft.com/office/drawing/2014/main" id="{00000000-0008-0000-0100-000013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69" name="TextBox 2668">
          <a:extLst>
            <a:ext uri="{FF2B5EF4-FFF2-40B4-BE49-F238E27FC236}">
              <a16:creationId xmlns:a16="http://schemas.microsoft.com/office/drawing/2014/main" id="{00000000-0008-0000-0100-000014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70" name="TextBox 2669">
          <a:extLst>
            <a:ext uri="{FF2B5EF4-FFF2-40B4-BE49-F238E27FC236}">
              <a16:creationId xmlns:a16="http://schemas.microsoft.com/office/drawing/2014/main" id="{00000000-0008-0000-0100-000015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71" name="TextBox 2670">
          <a:extLst>
            <a:ext uri="{FF2B5EF4-FFF2-40B4-BE49-F238E27FC236}">
              <a16:creationId xmlns:a16="http://schemas.microsoft.com/office/drawing/2014/main" id="{00000000-0008-0000-0100-000016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72" name="TextBox 2671">
          <a:extLst>
            <a:ext uri="{FF2B5EF4-FFF2-40B4-BE49-F238E27FC236}">
              <a16:creationId xmlns:a16="http://schemas.microsoft.com/office/drawing/2014/main" id="{00000000-0008-0000-0100-000017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73" name="TextBox 2672">
          <a:extLst>
            <a:ext uri="{FF2B5EF4-FFF2-40B4-BE49-F238E27FC236}">
              <a16:creationId xmlns:a16="http://schemas.microsoft.com/office/drawing/2014/main" id="{00000000-0008-0000-0100-000018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674" name="TextBox 2673">
          <a:extLst>
            <a:ext uri="{FF2B5EF4-FFF2-40B4-BE49-F238E27FC236}">
              <a16:creationId xmlns:a16="http://schemas.microsoft.com/office/drawing/2014/main" id="{00000000-0008-0000-0100-000019010000}"/>
            </a:ext>
          </a:extLst>
        </xdr:cNvPr>
        <xdr:cNvSpPr txBox="1"/>
      </xdr:nvSpPr>
      <xdr:spPr>
        <a:xfrm>
          <a:off x="948690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5" name="TextBox 2674">
          <a:extLst>
            <a:ext uri="{FF2B5EF4-FFF2-40B4-BE49-F238E27FC236}">
              <a16:creationId xmlns:a16="http://schemas.microsoft.com/office/drawing/2014/main" id="{00000000-0008-0000-0100-00000A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6" name="TextBox 2675">
          <a:extLst>
            <a:ext uri="{FF2B5EF4-FFF2-40B4-BE49-F238E27FC236}">
              <a16:creationId xmlns:a16="http://schemas.microsoft.com/office/drawing/2014/main" id="{00000000-0008-0000-0100-00000B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7" name="TextBox 2676">
          <a:extLst>
            <a:ext uri="{FF2B5EF4-FFF2-40B4-BE49-F238E27FC236}">
              <a16:creationId xmlns:a16="http://schemas.microsoft.com/office/drawing/2014/main" id="{00000000-0008-0000-0100-00000C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8" name="TextBox 2677">
          <a:extLst>
            <a:ext uri="{FF2B5EF4-FFF2-40B4-BE49-F238E27FC236}">
              <a16:creationId xmlns:a16="http://schemas.microsoft.com/office/drawing/2014/main" id="{00000000-0008-0000-0100-00000D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9" name="TextBox 2678">
          <a:extLst>
            <a:ext uri="{FF2B5EF4-FFF2-40B4-BE49-F238E27FC236}">
              <a16:creationId xmlns:a16="http://schemas.microsoft.com/office/drawing/2014/main" id="{00000000-0008-0000-0100-00000E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80" name="TextBox 2679">
          <a:extLst>
            <a:ext uri="{FF2B5EF4-FFF2-40B4-BE49-F238E27FC236}">
              <a16:creationId xmlns:a16="http://schemas.microsoft.com/office/drawing/2014/main" id="{00000000-0008-0000-0100-00000F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81" name="TextBox 2680">
          <a:extLst>
            <a:ext uri="{FF2B5EF4-FFF2-40B4-BE49-F238E27FC236}">
              <a16:creationId xmlns:a16="http://schemas.microsoft.com/office/drawing/2014/main" id="{00000000-0008-0000-0100-000010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82" name="TextBox 2681">
          <a:extLst>
            <a:ext uri="{FF2B5EF4-FFF2-40B4-BE49-F238E27FC236}">
              <a16:creationId xmlns:a16="http://schemas.microsoft.com/office/drawing/2014/main" id="{00000000-0008-0000-0100-000011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3" name="TextBox 2682">
          <a:extLst>
            <a:ext uri="{FF2B5EF4-FFF2-40B4-BE49-F238E27FC236}">
              <a16:creationId xmlns:a16="http://schemas.microsoft.com/office/drawing/2014/main" id="{00000000-0008-0000-0100-00001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4" name="TextBox 2683">
          <a:extLst>
            <a:ext uri="{FF2B5EF4-FFF2-40B4-BE49-F238E27FC236}">
              <a16:creationId xmlns:a16="http://schemas.microsoft.com/office/drawing/2014/main" id="{00000000-0008-0000-0100-00001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5" name="TextBox 2684">
          <a:extLst>
            <a:ext uri="{FF2B5EF4-FFF2-40B4-BE49-F238E27FC236}">
              <a16:creationId xmlns:a16="http://schemas.microsoft.com/office/drawing/2014/main" id="{00000000-0008-0000-0100-00001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6" name="TextBox 2685">
          <a:extLst>
            <a:ext uri="{FF2B5EF4-FFF2-40B4-BE49-F238E27FC236}">
              <a16:creationId xmlns:a16="http://schemas.microsoft.com/office/drawing/2014/main" id="{00000000-0008-0000-0100-00001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7" name="TextBox 2686">
          <a:extLst>
            <a:ext uri="{FF2B5EF4-FFF2-40B4-BE49-F238E27FC236}">
              <a16:creationId xmlns:a16="http://schemas.microsoft.com/office/drawing/2014/main" id="{00000000-0008-0000-0100-00001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8" name="TextBox 2687">
          <a:extLst>
            <a:ext uri="{FF2B5EF4-FFF2-40B4-BE49-F238E27FC236}">
              <a16:creationId xmlns:a16="http://schemas.microsoft.com/office/drawing/2014/main" id="{00000000-0008-0000-0100-00001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89" name="TextBox 2688">
          <a:extLst>
            <a:ext uri="{FF2B5EF4-FFF2-40B4-BE49-F238E27FC236}">
              <a16:creationId xmlns:a16="http://schemas.microsoft.com/office/drawing/2014/main" id="{00000000-0008-0000-0100-00001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0" name="TextBox 2689">
          <a:extLst>
            <a:ext uri="{FF2B5EF4-FFF2-40B4-BE49-F238E27FC236}">
              <a16:creationId xmlns:a16="http://schemas.microsoft.com/office/drawing/2014/main" id="{00000000-0008-0000-0100-00001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1" name="TextBox 2690">
          <a:extLst>
            <a:ext uri="{FF2B5EF4-FFF2-40B4-BE49-F238E27FC236}">
              <a16:creationId xmlns:a16="http://schemas.microsoft.com/office/drawing/2014/main" id="{00000000-0008-0000-0100-00001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2" name="TextBox 2691">
          <a:extLst>
            <a:ext uri="{FF2B5EF4-FFF2-40B4-BE49-F238E27FC236}">
              <a16:creationId xmlns:a16="http://schemas.microsoft.com/office/drawing/2014/main" id="{00000000-0008-0000-0100-00001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3" name="TextBox 2692">
          <a:extLst>
            <a:ext uri="{FF2B5EF4-FFF2-40B4-BE49-F238E27FC236}">
              <a16:creationId xmlns:a16="http://schemas.microsoft.com/office/drawing/2014/main" id="{00000000-0008-0000-0100-00001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4" name="TextBox 2693">
          <a:extLst>
            <a:ext uri="{FF2B5EF4-FFF2-40B4-BE49-F238E27FC236}">
              <a16:creationId xmlns:a16="http://schemas.microsoft.com/office/drawing/2014/main" id="{00000000-0008-0000-0100-00001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5" name="TextBox 2694">
          <a:extLst>
            <a:ext uri="{FF2B5EF4-FFF2-40B4-BE49-F238E27FC236}">
              <a16:creationId xmlns:a16="http://schemas.microsoft.com/office/drawing/2014/main" id="{00000000-0008-0000-0100-00001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6" name="TextBox 2695">
          <a:extLst>
            <a:ext uri="{FF2B5EF4-FFF2-40B4-BE49-F238E27FC236}">
              <a16:creationId xmlns:a16="http://schemas.microsoft.com/office/drawing/2014/main" id="{00000000-0008-0000-0100-00001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7" name="TextBox 2696">
          <a:extLst>
            <a:ext uri="{FF2B5EF4-FFF2-40B4-BE49-F238E27FC236}">
              <a16:creationId xmlns:a16="http://schemas.microsoft.com/office/drawing/2014/main" id="{00000000-0008-0000-0100-00002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98" name="TextBox 2697">
          <a:extLst>
            <a:ext uri="{FF2B5EF4-FFF2-40B4-BE49-F238E27FC236}">
              <a16:creationId xmlns:a16="http://schemas.microsoft.com/office/drawing/2014/main" id="{00000000-0008-0000-0100-00002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99" name="TextBox 2698">
          <a:extLst>
            <a:ext uri="{FF2B5EF4-FFF2-40B4-BE49-F238E27FC236}">
              <a16:creationId xmlns:a16="http://schemas.microsoft.com/office/drawing/2014/main" id="{00000000-0008-0000-0100-00003A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0" name="TextBox 2699">
          <a:extLst>
            <a:ext uri="{FF2B5EF4-FFF2-40B4-BE49-F238E27FC236}">
              <a16:creationId xmlns:a16="http://schemas.microsoft.com/office/drawing/2014/main" id="{00000000-0008-0000-0100-00003B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1" name="TextBox 2700">
          <a:extLst>
            <a:ext uri="{FF2B5EF4-FFF2-40B4-BE49-F238E27FC236}">
              <a16:creationId xmlns:a16="http://schemas.microsoft.com/office/drawing/2014/main" id="{00000000-0008-0000-0100-00003C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2" name="TextBox 2701">
          <a:extLst>
            <a:ext uri="{FF2B5EF4-FFF2-40B4-BE49-F238E27FC236}">
              <a16:creationId xmlns:a16="http://schemas.microsoft.com/office/drawing/2014/main" id="{00000000-0008-0000-0100-00003D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3" name="TextBox 2702">
          <a:extLst>
            <a:ext uri="{FF2B5EF4-FFF2-40B4-BE49-F238E27FC236}">
              <a16:creationId xmlns:a16="http://schemas.microsoft.com/office/drawing/2014/main" id="{00000000-0008-0000-0100-00003E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4" name="TextBox 2703">
          <a:extLst>
            <a:ext uri="{FF2B5EF4-FFF2-40B4-BE49-F238E27FC236}">
              <a16:creationId xmlns:a16="http://schemas.microsoft.com/office/drawing/2014/main" id="{00000000-0008-0000-0100-00003F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5" name="TextBox 2704">
          <a:extLst>
            <a:ext uri="{FF2B5EF4-FFF2-40B4-BE49-F238E27FC236}">
              <a16:creationId xmlns:a16="http://schemas.microsoft.com/office/drawing/2014/main" id="{00000000-0008-0000-0100-000040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06" name="TextBox 2705">
          <a:extLst>
            <a:ext uri="{FF2B5EF4-FFF2-40B4-BE49-F238E27FC236}">
              <a16:creationId xmlns:a16="http://schemas.microsoft.com/office/drawing/2014/main" id="{00000000-0008-0000-0100-000041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07" name="TextBox 2706">
          <a:extLst>
            <a:ext uri="{FF2B5EF4-FFF2-40B4-BE49-F238E27FC236}">
              <a16:creationId xmlns:a16="http://schemas.microsoft.com/office/drawing/2014/main" id="{00000000-0008-0000-0100-00004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08" name="TextBox 2707">
          <a:extLst>
            <a:ext uri="{FF2B5EF4-FFF2-40B4-BE49-F238E27FC236}">
              <a16:creationId xmlns:a16="http://schemas.microsoft.com/office/drawing/2014/main" id="{00000000-0008-0000-0100-00004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09" name="TextBox 2708">
          <a:extLst>
            <a:ext uri="{FF2B5EF4-FFF2-40B4-BE49-F238E27FC236}">
              <a16:creationId xmlns:a16="http://schemas.microsoft.com/office/drawing/2014/main" id="{00000000-0008-0000-0100-00004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0" name="TextBox 2709">
          <a:extLst>
            <a:ext uri="{FF2B5EF4-FFF2-40B4-BE49-F238E27FC236}">
              <a16:creationId xmlns:a16="http://schemas.microsoft.com/office/drawing/2014/main" id="{00000000-0008-0000-0100-00004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1" name="TextBox 2710">
          <a:extLst>
            <a:ext uri="{FF2B5EF4-FFF2-40B4-BE49-F238E27FC236}">
              <a16:creationId xmlns:a16="http://schemas.microsoft.com/office/drawing/2014/main" id="{00000000-0008-0000-0100-00004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2" name="TextBox 2711">
          <a:extLst>
            <a:ext uri="{FF2B5EF4-FFF2-40B4-BE49-F238E27FC236}">
              <a16:creationId xmlns:a16="http://schemas.microsoft.com/office/drawing/2014/main" id="{00000000-0008-0000-0100-00004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3" name="TextBox 2712">
          <a:extLst>
            <a:ext uri="{FF2B5EF4-FFF2-40B4-BE49-F238E27FC236}">
              <a16:creationId xmlns:a16="http://schemas.microsoft.com/office/drawing/2014/main" id="{00000000-0008-0000-0100-00004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4" name="TextBox 2713">
          <a:extLst>
            <a:ext uri="{FF2B5EF4-FFF2-40B4-BE49-F238E27FC236}">
              <a16:creationId xmlns:a16="http://schemas.microsoft.com/office/drawing/2014/main" id="{00000000-0008-0000-0100-00004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5" name="TextBox 2714">
          <a:extLst>
            <a:ext uri="{FF2B5EF4-FFF2-40B4-BE49-F238E27FC236}">
              <a16:creationId xmlns:a16="http://schemas.microsoft.com/office/drawing/2014/main" id="{00000000-0008-0000-0100-00004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6" name="TextBox 2715">
          <a:extLst>
            <a:ext uri="{FF2B5EF4-FFF2-40B4-BE49-F238E27FC236}">
              <a16:creationId xmlns:a16="http://schemas.microsoft.com/office/drawing/2014/main" id="{00000000-0008-0000-0100-00004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7" name="TextBox 2716">
          <a:extLst>
            <a:ext uri="{FF2B5EF4-FFF2-40B4-BE49-F238E27FC236}">
              <a16:creationId xmlns:a16="http://schemas.microsoft.com/office/drawing/2014/main" id="{00000000-0008-0000-0100-00004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8" name="TextBox 2717">
          <a:extLst>
            <a:ext uri="{FF2B5EF4-FFF2-40B4-BE49-F238E27FC236}">
              <a16:creationId xmlns:a16="http://schemas.microsoft.com/office/drawing/2014/main" id="{00000000-0008-0000-0100-00004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9" name="TextBox 2718">
          <a:extLst>
            <a:ext uri="{FF2B5EF4-FFF2-40B4-BE49-F238E27FC236}">
              <a16:creationId xmlns:a16="http://schemas.microsoft.com/office/drawing/2014/main" id="{00000000-0008-0000-0100-00004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20" name="TextBox 2719">
          <a:extLst>
            <a:ext uri="{FF2B5EF4-FFF2-40B4-BE49-F238E27FC236}">
              <a16:creationId xmlns:a16="http://schemas.microsoft.com/office/drawing/2014/main" id="{00000000-0008-0000-0100-00004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21" name="TextBox 2720">
          <a:extLst>
            <a:ext uri="{FF2B5EF4-FFF2-40B4-BE49-F238E27FC236}">
              <a16:creationId xmlns:a16="http://schemas.microsoft.com/office/drawing/2014/main" id="{00000000-0008-0000-0100-00005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22" name="TextBox 2721">
          <a:extLst>
            <a:ext uri="{FF2B5EF4-FFF2-40B4-BE49-F238E27FC236}">
              <a16:creationId xmlns:a16="http://schemas.microsoft.com/office/drawing/2014/main" id="{00000000-0008-0000-0100-00005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3" name="TextBox 2722">
          <a:extLst>
            <a:ext uri="{FF2B5EF4-FFF2-40B4-BE49-F238E27FC236}">
              <a16:creationId xmlns:a16="http://schemas.microsoft.com/office/drawing/2014/main" id="{00000000-0008-0000-0100-000052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4" name="TextBox 2723">
          <a:extLst>
            <a:ext uri="{FF2B5EF4-FFF2-40B4-BE49-F238E27FC236}">
              <a16:creationId xmlns:a16="http://schemas.microsoft.com/office/drawing/2014/main" id="{00000000-0008-0000-0100-000053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5" name="TextBox 2724">
          <a:extLst>
            <a:ext uri="{FF2B5EF4-FFF2-40B4-BE49-F238E27FC236}">
              <a16:creationId xmlns:a16="http://schemas.microsoft.com/office/drawing/2014/main" id="{00000000-0008-0000-0100-000054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6" name="TextBox 2725">
          <a:extLst>
            <a:ext uri="{FF2B5EF4-FFF2-40B4-BE49-F238E27FC236}">
              <a16:creationId xmlns:a16="http://schemas.microsoft.com/office/drawing/2014/main" id="{00000000-0008-0000-0100-000055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7" name="TextBox 2726">
          <a:extLst>
            <a:ext uri="{FF2B5EF4-FFF2-40B4-BE49-F238E27FC236}">
              <a16:creationId xmlns:a16="http://schemas.microsoft.com/office/drawing/2014/main" id="{00000000-0008-0000-0100-000056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8" name="TextBox 2727">
          <a:extLst>
            <a:ext uri="{FF2B5EF4-FFF2-40B4-BE49-F238E27FC236}">
              <a16:creationId xmlns:a16="http://schemas.microsoft.com/office/drawing/2014/main" id="{00000000-0008-0000-0100-000057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29" name="TextBox 2728">
          <a:extLst>
            <a:ext uri="{FF2B5EF4-FFF2-40B4-BE49-F238E27FC236}">
              <a16:creationId xmlns:a16="http://schemas.microsoft.com/office/drawing/2014/main" id="{00000000-0008-0000-0100-000058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30" name="TextBox 2729">
          <a:extLst>
            <a:ext uri="{FF2B5EF4-FFF2-40B4-BE49-F238E27FC236}">
              <a16:creationId xmlns:a16="http://schemas.microsoft.com/office/drawing/2014/main" id="{00000000-0008-0000-0100-000059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1" name="TextBox 2730">
          <a:extLst>
            <a:ext uri="{FF2B5EF4-FFF2-40B4-BE49-F238E27FC236}">
              <a16:creationId xmlns:a16="http://schemas.microsoft.com/office/drawing/2014/main" id="{00000000-0008-0000-0100-00005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2" name="TextBox 2731">
          <a:extLst>
            <a:ext uri="{FF2B5EF4-FFF2-40B4-BE49-F238E27FC236}">
              <a16:creationId xmlns:a16="http://schemas.microsoft.com/office/drawing/2014/main" id="{00000000-0008-0000-0100-00005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3" name="TextBox 2732">
          <a:extLst>
            <a:ext uri="{FF2B5EF4-FFF2-40B4-BE49-F238E27FC236}">
              <a16:creationId xmlns:a16="http://schemas.microsoft.com/office/drawing/2014/main" id="{00000000-0008-0000-0100-00005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4" name="TextBox 2733">
          <a:extLst>
            <a:ext uri="{FF2B5EF4-FFF2-40B4-BE49-F238E27FC236}">
              <a16:creationId xmlns:a16="http://schemas.microsoft.com/office/drawing/2014/main" id="{00000000-0008-0000-0100-00005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5" name="TextBox 2734">
          <a:extLst>
            <a:ext uri="{FF2B5EF4-FFF2-40B4-BE49-F238E27FC236}">
              <a16:creationId xmlns:a16="http://schemas.microsoft.com/office/drawing/2014/main" id="{00000000-0008-0000-0100-00005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6" name="TextBox 2735">
          <a:extLst>
            <a:ext uri="{FF2B5EF4-FFF2-40B4-BE49-F238E27FC236}">
              <a16:creationId xmlns:a16="http://schemas.microsoft.com/office/drawing/2014/main" id="{00000000-0008-0000-0100-00005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7" name="TextBox 2736">
          <a:extLst>
            <a:ext uri="{FF2B5EF4-FFF2-40B4-BE49-F238E27FC236}">
              <a16:creationId xmlns:a16="http://schemas.microsoft.com/office/drawing/2014/main" id="{00000000-0008-0000-0100-00006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8" name="TextBox 2737">
          <a:extLst>
            <a:ext uri="{FF2B5EF4-FFF2-40B4-BE49-F238E27FC236}">
              <a16:creationId xmlns:a16="http://schemas.microsoft.com/office/drawing/2014/main" id="{00000000-0008-0000-0100-00006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9" name="TextBox 2738">
          <a:extLst>
            <a:ext uri="{FF2B5EF4-FFF2-40B4-BE49-F238E27FC236}">
              <a16:creationId xmlns:a16="http://schemas.microsoft.com/office/drawing/2014/main" id="{00000000-0008-0000-0100-00006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0" name="TextBox 2739">
          <a:extLst>
            <a:ext uri="{FF2B5EF4-FFF2-40B4-BE49-F238E27FC236}">
              <a16:creationId xmlns:a16="http://schemas.microsoft.com/office/drawing/2014/main" id="{00000000-0008-0000-0100-00006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1" name="TextBox 2740">
          <a:extLst>
            <a:ext uri="{FF2B5EF4-FFF2-40B4-BE49-F238E27FC236}">
              <a16:creationId xmlns:a16="http://schemas.microsoft.com/office/drawing/2014/main" id="{00000000-0008-0000-0100-00006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2" name="TextBox 2741">
          <a:extLst>
            <a:ext uri="{FF2B5EF4-FFF2-40B4-BE49-F238E27FC236}">
              <a16:creationId xmlns:a16="http://schemas.microsoft.com/office/drawing/2014/main" id="{00000000-0008-0000-0100-00006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3" name="TextBox 2742">
          <a:extLst>
            <a:ext uri="{FF2B5EF4-FFF2-40B4-BE49-F238E27FC236}">
              <a16:creationId xmlns:a16="http://schemas.microsoft.com/office/drawing/2014/main" id="{00000000-0008-0000-0100-00006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4" name="TextBox 2743">
          <a:extLst>
            <a:ext uri="{FF2B5EF4-FFF2-40B4-BE49-F238E27FC236}">
              <a16:creationId xmlns:a16="http://schemas.microsoft.com/office/drawing/2014/main" id="{00000000-0008-0000-0100-00006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5" name="TextBox 2744">
          <a:extLst>
            <a:ext uri="{FF2B5EF4-FFF2-40B4-BE49-F238E27FC236}">
              <a16:creationId xmlns:a16="http://schemas.microsoft.com/office/drawing/2014/main" id="{00000000-0008-0000-0100-00006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6" name="TextBox 2745">
          <a:extLst>
            <a:ext uri="{FF2B5EF4-FFF2-40B4-BE49-F238E27FC236}">
              <a16:creationId xmlns:a16="http://schemas.microsoft.com/office/drawing/2014/main" id="{00000000-0008-0000-0100-00006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47" name="TextBox 2746">
          <a:extLst>
            <a:ext uri="{FF2B5EF4-FFF2-40B4-BE49-F238E27FC236}">
              <a16:creationId xmlns:a16="http://schemas.microsoft.com/office/drawing/2014/main" id="{00000000-0008-0000-0100-00001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48" name="TextBox 2747">
          <a:extLst>
            <a:ext uri="{FF2B5EF4-FFF2-40B4-BE49-F238E27FC236}">
              <a16:creationId xmlns:a16="http://schemas.microsoft.com/office/drawing/2014/main" id="{00000000-0008-0000-0100-00001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49" name="TextBox 2748">
          <a:extLst>
            <a:ext uri="{FF2B5EF4-FFF2-40B4-BE49-F238E27FC236}">
              <a16:creationId xmlns:a16="http://schemas.microsoft.com/office/drawing/2014/main" id="{00000000-0008-0000-0100-00001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50" name="TextBox 2749">
          <a:extLst>
            <a:ext uri="{FF2B5EF4-FFF2-40B4-BE49-F238E27FC236}">
              <a16:creationId xmlns:a16="http://schemas.microsoft.com/office/drawing/2014/main" id="{00000000-0008-0000-0100-00001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51" name="TextBox 2750">
          <a:extLst>
            <a:ext uri="{FF2B5EF4-FFF2-40B4-BE49-F238E27FC236}">
              <a16:creationId xmlns:a16="http://schemas.microsoft.com/office/drawing/2014/main" id="{00000000-0008-0000-0100-00001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52" name="TextBox 2751">
          <a:extLst>
            <a:ext uri="{FF2B5EF4-FFF2-40B4-BE49-F238E27FC236}">
              <a16:creationId xmlns:a16="http://schemas.microsoft.com/office/drawing/2014/main" id="{00000000-0008-0000-0100-00001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53" name="TextBox 2752">
          <a:extLst>
            <a:ext uri="{FF2B5EF4-FFF2-40B4-BE49-F238E27FC236}">
              <a16:creationId xmlns:a16="http://schemas.microsoft.com/office/drawing/2014/main" id="{00000000-0008-0000-0100-00002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54" name="TextBox 2753">
          <a:extLst>
            <a:ext uri="{FF2B5EF4-FFF2-40B4-BE49-F238E27FC236}">
              <a16:creationId xmlns:a16="http://schemas.microsoft.com/office/drawing/2014/main" id="{00000000-0008-0000-0100-00002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5" name="TextBox 2754">
          <a:extLst>
            <a:ext uri="{FF2B5EF4-FFF2-40B4-BE49-F238E27FC236}">
              <a16:creationId xmlns:a16="http://schemas.microsoft.com/office/drawing/2014/main" id="{00000000-0008-0000-0100-00002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6" name="TextBox 2755">
          <a:extLst>
            <a:ext uri="{FF2B5EF4-FFF2-40B4-BE49-F238E27FC236}">
              <a16:creationId xmlns:a16="http://schemas.microsoft.com/office/drawing/2014/main" id="{00000000-0008-0000-0100-00002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7" name="TextBox 2756">
          <a:extLst>
            <a:ext uri="{FF2B5EF4-FFF2-40B4-BE49-F238E27FC236}">
              <a16:creationId xmlns:a16="http://schemas.microsoft.com/office/drawing/2014/main" id="{00000000-0008-0000-0100-00002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8" name="TextBox 2757">
          <a:extLst>
            <a:ext uri="{FF2B5EF4-FFF2-40B4-BE49-F238E27FC236}">
              <a16:creationId xmlns:a16="http://schemas.microsoft.com/office/drawing/2014/main" id="{00000000-0008-0000-0100-00002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9" name="TextBox 2758">
          <a:extLst>
            <a:ext uri="{FF2B5EF4-FFF2-40B4-BE49-F238E27FC236}">
              <a16:creationId xmlns:a16="http://schemas.microsoft.com/office/drawing/2014/main" id="{00000000-0008-0000-0100-00002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0" name="TextBox 2759">
          <a:extLst>
            <a:ext uri="{FF2B5EF4-FFF2-40B4-BE49-F238E27FC236}">
              <a16:creationId xmlns:a16="http://schemas.microsoft.com/office/drawing/2014/main" id="{00000000-0008-0000-0100-00002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1" name="TextBox 2760">
          <a:extLst>
            <a:ext uri="{FF2B5EF4-FFF2-40B4-BE49-F238E27FC236}">
              <a16:creationId xmlns:a16="http://schemas.microsoft.com/office/drawing/2014/main" id="{00000000-0008-0000-0100-00002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2" name="TextBox 2761">
          <a:extLst>
            <a:ext uri="{FF2B5EF4-FFF2-40B4-BE49-F238E27FC236}">
              <a16:creationId xmlns:a16="http://schemas.microsoft.com/office/drawing/2014/main" id="{00000000-0008-0000-0100-00002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3" name="TextBox 2762">
          <a:extLst>
            <a:ext uri="{FF2B5EF4-FFF2-40B4-BE49-F238E27FC236}">
              <a16:creationId xmlns:a16="http://schemas.microsoft.com/office/drawing/2014/main" id="{00000000-0008-0000-0100-00002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4" name="TextBox 2763">
          <a:extLst>
            <a:ext uri="{FF2B5EF4-FFF2-40B4-BE49-F238E27FC236}">
              <a16:creationId xmlns:a16="http://schemas.microsoft.com/office/drawing/2014/main" id="{00000000-0008-0000-0100-00002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5" name="TextBox 2764">
          <a:extLst>
            <a:ext uri="{FF2B5EF4-FFF2-40B4-BE49-F238E27FC236}">
              <a16:creationId xmlns:a16="http://schemas.microsoft.com/office/drawing/2014/main" id="{00000000-0008-0000-0100-00002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6" name="TextBox 2765">
          <a:extLst>
            <a:ext uri="{FF2B5EF4-FFF2-40B4-BE49-F238E27FC236}">
              <a16:creationId xmlns:a16="http://schemas.microsoft.com/office/drawing/2014/main" id="{00000000-0008-0000-0100-00002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7" name="TextBox 2766">
          <a:extLst>
            <a:ext uri="{FF2B5EF4-FFF2-40B4-BE49-F238E27FC236}">
              <a16:creationId xmlns:a16="http://schemas.microsoft.com/office/drawing/2014/main" id="{00000000-0008-0000-0100-00002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8" name="TextBox 2767">
          <a:extLst>
            <a:ext uri="{FF2B5EF4-FFF2-40B4-BE49-F238E27FC236}">
              <a16:creationId xmlns:a16="http://schemas.microsoft.com/office/drawing/2014/main" id="{00000000-0008-0000-0100-00002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9" name="TextBox 2768">
          <a:extLst>
            <a:ext uri="{FF2B5EF4-FFF2-40B4-BE49-F238E27FC236}">
              <a16:creationId xmlns:a16="http://schemas.microsoft.com/office/drawing/2014/main" id="{00000000-0008-0000-0100-00003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70" name="TextBox 2769">
          <a:extLst>
            <a:ext uri="{FF2B5EF4-FFF2-40B4-BE49-F238E27FC236}">
              <a16:creationId xmlns:a16="http://schemas.microsoft.com/office/drawing/2014/main" id="{00000000-0008-0000-0100-00003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1" name="TextBox 2770">
          <a:extLst>
            <a:ext uri="{FF2B5EF4-FFF2-40B4-BE49-F238E27FC236}">
              <a16:creationId xmlns:a16="http://schemas.microsoft.com/office/drawing/2014/main" id="{00000000-0008-0000-0100-00003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2" name="TextBox 2771">
          <a:extLst>
            <a:ext uri="{FF2B5EF4-FFF2-40B4-BE49-F238E27FC236}">
              <a16:creationId xmlns:a16="http://schemas.microsoft.com/office/drawing/2014/main" id="{00000000-0008-0000-0100-00003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3" name="TextBox 2772">
          <a:extLst>
            <a:ext uri="{FF2B5EF4-FFF2-40B4-BE49-F238E27FC236}">
              <a16:creationId xmlns:a16="http://schemas.microsoft.com/office/drawing/2014/main" id="{00000000-0008-0000-0100-00003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4" name="TextBox 2773">
          <a:extLst>
            <a:ext uri="{FF2B5EF4-FFF2-40B4-BE49-F238E27FC236}">
              <a16:creationId xmlns:a16="http://schemas.microsoft.com/office/drawing/2014/main" id="{00000000-0008-0000-0100-00003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5" name="TextBox 2774">
          <a:extLst>
            <a:ext uri="{FF2B5EF4-FFF2-40B4-BE49-F238E27FC236}">
              <a16:creationId xmlns:a16="http://schemas.microsoft.com/office/drawing/2014/main" id="{00000000-0008-0000-0100-00003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6" name="TextBox 2775">
          <a:extLst>
            <a:ext uri="{FF2B5EF4-FFF2-40B4-BE49-F238E27FC236}">
              <a16:creationId xmlns:a16="http://schemas.microsoft.com/office/drawing/2014/main" id="{00000000-0008-0000-0100-00003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7" name="TextBox 2776">
          <a:extLst>
            <a:ext uri="{FF2B5EF4-FFF2-40B4-BE49-F238E27FC236}">
              <a16:creationId xmlns:a16="http://schemas.microsoft.com/office/drawing/2014/main" id="{00000000-0008-0000-0100-00003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78" name="TextBox 2777">
          <a:extLst>
            <a:ext uri="{FF2B5EF4-FFF2-40B4-BE49-F238E27FC236}">
              <a16:creationId xmlns:a16="http://schemas.microsoft.com/office/drawing/2014/main" id="{00000000-0008-0000-0100-00003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79" name="TextBox 2778">
          <a:extLst>
            <a:ext uri="{FF2B5EF4-FFF2-40B4-BE49-F238E27FC236}">
              <a16:creationId xmlns:a16="http://schemas.microsoft.com/office/drawing/2014/main" id="{00000000-0008-0000-0100-00003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0" name="TextBox 2779">
          <a:extLst>
            <a:ext uri="{FF2B5EF4-FFF2-40B4-BE49-F238E27FC236}">
              <a16:creationId xmlns:a16="http://schemas.microsoft.com/office/drawing/2014/main" id="{00000000-0008-0000-0100-00003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1" name="TextBox 2780">
          <a:extLst>
            <a:ext uri="{FF2B5EF4-FFF2-40B4-BE49-F238E27FC236}">
              <a16:creationId xmlns:a16="http://schemas.microsoft.com/office/drawing/2014/main" id="{00000000-0008-0000-0100-00003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2" name="TextBox 2781">
          <a:extLst>
            <a:ext uri="{FF2B5EF4-FFF2-40B4-BE49-F238E27FC236}">
              <a16:creationId xmlns:a16="http://schemas.microsoft.com/office/drawing/2014/main" id="{00000000-0008-0000-0100-00003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3" name="TextBox 2782">
          <a:extLst>
            <a:ext uri="{FF2B5EF4-FFF2-40B4-BE49-F238E27FC236}">
              <a16:creationId xmlns:a16="http://schemas.microsoft.com/office/drawing/2014/main" id="{00000000-0008-0000-0100-00003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4" name="TextBox 2783">
          <a:extLst>
            <a:ext uri="{FF2B5EF4-FFF2-40B4-BE49-F238E27FC236}">
              <a16:creationId xmlns:a16="http://schemas.microsoft.com/office/drawing/2014/main" id="{00000000-0008-0000-0100-00003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5" name="TextBox 2784">
          <a:extLst>
            <a:ext uri="{FF2B5EF4-FFF2-40B4-BE49-F238E27FC236}">
              <a16:creationId xmlns:a16="http://schemas.microsoft.com/office/drawing/2014/main" id="{00000000-0008-0000-0100-00004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6" name="TextBox 2785">
          <a:extLst>
            <a:ext uri="{FF2B5EF4-FFF2-40B4-BE49-F238E27FC236}">
              <a16:creationId xmlns:a16="http://schemas.microsoft.com/office/drawing/2014/main" id="{00000000-0008-0000-0100-00004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7" name="TextBox 2786">
          <a:extLst>
            <a:ext uri="{FF2B5EF4-FFF2-40B4-BE49-F238E27FC236}">
              <a16:creationId xmlns:a16="http://schemas.microsoft.com/office/drawing/2014/main" id="{00000000-0008-0000-0100-00004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8" name="TextBox 2787">
          <a:extLst>
            <a:ext uri="{FF2B5EF4-FFF2-40B4-BE49-F238E27FC236}">
              <a16:creationId xmlns:a16="http://schemas.microsoft.com/office/drawing/2014/main" id="{00000000-0008-0000-0100-00004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9" name="TextBox 2788">
          <a:extLst>
            <a:ext uri="{FF2B5EF4-FFF2-40B4-BE49-F238E27FC236}">
              <a16:creationId xmlns:a16="http://schemas.microsoft.com/office/drawing/2014/main" id="{00000000-0008-0000-0100-00004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0" name="TextBox 2789">
          <a:extLst>
            <a:ext uri="{FF2B5EF4-FFF2-40B4-BE49-F238E27FC236}">
              <a16:creationId xmlns:a16="http://schemas.microsoft.com/office/drawing/2014/main" id="{00000000-0008-0000-0100-00004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1" name="TextBox 2790">
          <a:extLst>
            <a:ext uri="{FF2B5EF4-FFF2-40B4-BE49-F238E27FC236}">
              <a16:creationId xmlns:a16="http://schemas.microsoft.com/office/drawing/2014/main" id="{00000000-0008-0000-0100-00004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2" name="TextBox 2791">
          <a:extLst>
            <a:ext uri="{FF2B5EF4-FFF2-40B4-BE49-F238E27FC236}">
              <a16:creationId xmlns:a16="http://schemas.microsoft.com/office/drawing/2014/main" id="{00000000-0008-0000-0100-00004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3" name="TextBox 2792">
          <a:extLst>
            <a:ext uri="{FF2B5EF4-FFF2-40B4-BE49-F238E27FC236}">
              <a16:creationId xmlns:a16="http://schemas.microsoft.com/office/drawing/2014/main" id="{00000000-0008-0000-0100-00004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4" name="TextBox 2793">
          <a:extLst>
            <a:ext uri="{FF2B5EF4-FFF2-40B4-BE49-F238E27FC236}">
              <a16:creationId xmlns:a16="http://schemas.microsoft.com/office/drawing/2014/main" id="{00000000-0008-0000-0100-00004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95" name="TextBox 2794">
          <a:extLst>
            <a:ext uri="{FF2B5EF4-FFF2-40B4-BE49-F238E27FC236}">
              <a16:creationId xmlns:a16="http://schemas.microsoft.com/office/drawing/2014/main" id="{00000000-0008-0000-0100-00004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96" name="TextBox 2795">
          <a:extLst>
            <a:ext uri="{FF2B5EF4-FFF2-40B4-BE49-F238E27FC236}">
              <a16:creationId xmlns:a16="http://schemas.microsoft.com/office/drawing/2014/main" id="{00000000-0008-0000-0100-00004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97" name="TextBox 2796">
          <a:extLst>
            <a:ext uri="{FF2B5EF4-FFF2-40B4-BE49-F238E27FC236}">
              <a16:creationId xmlns:a16="http://schemas.microsoft.com/office/drawing/2014/main" id="{00000000-0008-0000-0100-00004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98" name="TextBox 2797">
          <a:extLst>
            <a:ext uri="{FF2B5EF4-FFF2-40B4-BE49-F238E27FC236}">
              <a16:creationId xmlns:a16="http://schemas.microsoft.com/office/drawing/2014/main" id="{00000000-0008-0000-0100-00004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799" name="TextBox 2798">
          <a:extLst>
            <a:ext uri="{FF2B5EF4-FFF2-40B4-BE49-F238E27FC236}">
              <a16:creationId xmlns:a16="http://schemas.microsoft.com/office/drawing/2014/main" id="{00000000-0008-0000-0100-00004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00" name="TextBox 2799">
          <a:extLst>
            <a:ext uri="{FF2B5EF4-FFF2-40B4-BE49-F238E27FC236}">
              <a16:creationId xmlns:a16="http://schemas.microsoft.com/office/drawing/2014/main" id="{00000000-0008-0000-0100-00004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01" name="TextBox 2800">
          <a:extLst>
            <a:ext uri="{FF2B5EF4-FFF2-40B4-BE49-F238E27FC236}">
              <a16:creationId xmlns:a16="http://schemas.microsoft.com/office/drawing/2014/main" id="{00000000-0008-0000-0100-00005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02" name="TextBox 2801">
          <a:extLst>
            <a:ext uri="{FF2B5EF4-FFF2-40B4-BE49-F238E27FC236}">
              <a16:creationId xmlns:a16="http://schemas.microsoft.com/office/drawing/2014/main" id="{00000000-0008-0000-0100-00005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3" name="TextBox 2802">
          <a:extLst>
            <a:ext uri="{FF2B5EF4-FFF2-40B4-BE49-F238E27FC236}">
              <a16:creationId xmlns:a16="http://schemas.microsoft.com/office/drawing/2014/main" id="{00000000-0008-0000-0100-00005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4" name="TextBox 2803">
          <a:extLst>
            <a:ext uri="{FF2B5EF4-FFF2-40B4-BE49-F238E27FC236}">
              <a16:creationId xmlns:a16="http://schemas.microsoft.com/office/drawing/2014/main" id="{00000000-0008-0000-0100-00005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5" name="TextBox 2804">
          <a:extLst>
            <a:ext uri="{FF2B5EF4-FFF2-40B4-BE49-F238E27FC236}">
              <a16:creationId xmlns:a16="http://schemas.microsoft.com/office/drawing/2014/main" id="{00000000-0008-0000-0100-00005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6" name="TextBox 2805">
          <a:extLst>
            <a:ext uri="{FF2B5EF4-FFF2-40B4-BE49-F238E27FC236}">
              <a16:creationId xmlns:a16="http://schemas.microsoft.com/office/drawing/2014/main" id="{00000000-0008-0000-0100-00005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7" name="TextBox 2806">
          <a:extLst>
            <a:ext uri="{FF2B5EF4-FFF2-40B4-BE49-F238E27FC236}">
              <a16:creationId xmlns:a16="http://schemas.microsoft.com/office/drawing/2014/main" id="{00000000-0008-0000-0100-00005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8" name="TextBox 2807">
          <a:extLst>
            <a:ext uri="{FF2B5EF4-FFF2-40B4-BE49-F238E27FC236}">
              <a16:creationId xmlns:a16="http://schemas.microsoft.com/office/drawing/2014/main" id="{00000000-0008-0000-0100-00005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9" name="TextBox 2808">
          <a:extLst>
            <a:ext uri="{FF2B5EF4-FFF2-40B4-BE49-F238E27FC236}">
              <a16:creationId xmlns:a16="http://schemas.microsoft.com/office/drawing/2014/main" id="{00000000-0008-0000-0100-00005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0" name="TextBox 2809">
          <a:extLst>
            <a:ext uri="{FF2B5EF4-FFF2-40B4-BE49-F238E27FC236}">
              <a16:creationId xmlns:a16="http://schemas.microsoft.com/office/drawing/2014/main" id="{00000000-0008-0000-0100-00005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1" name="TextBox 2810">
          <a:extLst>
            <a:ext uri="{FF2B5EF4-FFF2-40B4-BE49-F238E27FC236}">
              <a16:creationId xmlns:a16="http://schemas.microsoft.com/office/drawing/2014/main" id="{00000000-0008-0000-0100-00005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2" name="TextBox 2811">
          <a:extLst>
            <a:ext uri="{FF2B5EF4-FFF2-40B4-BE49-F238E27FC236}">
              <a16:creationId xmlns:a16="http://schemas.microsoft.com/office/drawing/2014/main" id="{00000000-0008-0000-0100-00005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3" name="TextBox 2812">
          <a:extLst>
            <a:ext uri="{FF2B5EF4-FFF2-40B4-BE49-F238E27FC236}">
              <a16:creationId xmlns:a16="http://schemas.microsoft.com/office/drawing/2014/main" id="{00000000-0008-0000-0100-00005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4" name="TextBox 2813">
          <a:extLst>
            <a:ext uri="{FF2B5EF4-FFF2-40B4-BE49-F238E27FC236}">
              <a16:creationId xmlns:a16="http://schemas.microsoft.com/office/drawing/2014/main" id="{00000000-0008-0000-0100-00005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5" name="TextBox 2814">
          <a:extLst>
            <a:ext uri="{FF2B5EF4-FFF2-40B4-BE49-F238E27FC236}">
              <a16:creationId xmlns:a16="http://schemas.microsoft.com/office/drawing/2014/main" id="{00000000-0008-0000-0100-00005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6" name="TextBox 2815">
          <a:extLst>
            <a:ext uri="{FF2B5EF4-FFF2-40B4-BE49-F238E27FC236}">
              <a16:creationId xmlns:a16="http://schemas.microsoft.com/office/drawing/2014/main" id="{00000000-0008-0000-0100-00005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7" name="TextBox 2816">
          <a:extLst>
            <a:ext uri="{FF2B5EF4-FFF2-40B4-BE49-F238E27FC236}">
              <a16:creationId xmlns:a16="http://schemas.microsoft.com/office/drawing/2014/main" id="{00000000-0008-0000-0100-00006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8" name="TextBox 2817">
          <a:extLst>
            <a:ext uri="{FF2B5EF4-FFF2-40B4-BE49-F238E27FC236}">
              <a16:creationId xmlns:a16="http://schemas.microsoft.com/office/drawing/2014/main" id="{00000000-0008-0000-0100-00006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19" name="TextBox 2818">
          <a:extLst>
            <a:ext uri="{FF2B5EF4-FFF2-40B4-BE49-F238E27FC236}">
              <a16:creationId xmlns:a16="http://schemas.microsoft.com/office/drawing/2014/main" id="{00000000-0008-0000-0100-00006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0" name="TextBox 2819">
          <a:extLst>
            <a:ext uri="{FF2B5EF4-FFF2-40B4-BE49-F238E27FC236}">
              <a16:creationId xmlns:a16="http://schemas.microsoft.com/office/drawing/2014/main" id="{00000000-0008-0000-0100-00006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1" name="TextBox 2820">
          <a:extLst>
            <a:ext uri="{FF2B5EF4-FFF2-40B4-BE49-F238E27FC236}">
              <a16:creationId xmlns:a16="http://schemas.microsoft.com/office/drawing/2014/main" id="{00000000-0008-0000-0100-00006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2" name="TextBox 2821">
          <a:extLst>
            <a:ext uri="{FF2B5EF4-FFF2-40B4-BE49-F238E27FC236}">
              <a16:creationId xmlns:a16="http://schemas.microsoft.com/office/drawing/2014/main" id="{00000000-0008-0000-0100-00006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3" name="TextBox 2822">
          <a:extLst>
            <a:ext uri="{FF2B5EF4-FFF2-40B4-BE49-F238E27FC236}">
              <a16:creationId xmlns:a16="http://schemas.microsoft.com/office/drawing/2014/main" id="{00000000-0008-0000-0100-00006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4" name="TextBox 2823">
          <a:extLst>
            <a:ext uri="{FF2B5EF4-FFF2-40B4-BE49-F238E27FC236}">
              <a16:creationId xmlns:a16="http://schemas.microsoft.com/office/drawing/2014/main" id="{00000000-0008-0000-0100-00006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5" name="TextBox 2824">
          <a:extLst>
            <a:ext uri="{FF2B5EF4-FFF2-40B4-BE49-F238E27FC236}">
              <a16:creationId xmlns:a16="http://schemas.microsoft.com/office/drawing/2014/main" id="{00000000-0008-0000-0100-00006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26" name="TextBox 2825">
          <a:extLst>
            <a:ext uri="{FF2B5EF4-FFF2-40B4-BE49-F238E27FC236}">
              <a16:creationId xmlns:a16="http://schemas.microsoft.com/office/drawing/2014/main" id="{00000000-0008-0000-0100-00006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27" name="TextBox 2826">
          <a:extLst>
            <a:ext uri="{FF2B5EF4-FFF2-40B4-BE49-F238E27FC236}">
              <a16:creationId xmlns:a16="http://schemas.microsoft.com/office/drawing/2014/main" id="{00000000-0008-0000-0100-00006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28" name="TextBox 2827">
          <a:extLst>
            <a:ext uri="{FF2B5EF4-FFF2-40B4-BE49-F238E27FC236}">
              <a16:creationId xmlns:a16="http://schemas.microsoft.com/office/drawing/2014/main" id="{00000000-0008-0000-0100-00006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29" name="TextBox 2828">
          <a:extLst>
            <a:ext uri="{FF2B5EF4-FFF2-40B4-BE49-F238E27FC236}">
              <a16:creationId xmlns:a16="http://schemas.microsoft.com/office/drawing/2014/main" id="{00000000-0008-0000-0100-00006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0" name="TextBox 2829">
          <a:extLst>
            <a:ext uri="{FF2B5EF4-FFF2-40B4-BE49-F238E27FC236}">
              <a16:creationId xmlns:a16="http://schemas.microsoft.com/office/drawing/2014/main" id="{00000000-0008-0000-0100-00006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1" name="TextBox 2830">
          <a:extLst>
            <a:ext uri="{FF2B5EF4-FFF2-40B4-BE49-F238E27FC236}">
              <a16:creationId xmlns:a16="http://schemas.microsoft.com/office/drawing/2014/main" id="{00000000-0008-0000-0100-00006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2" name="TextBox 2831">
          <a:extLst>
            <a:ext uri="{FF2B5EF4-FFF2-40B4-BE49-F238E27FC236}">
              <a16:creationId xmlns:a16="http://schemas.microsoft.com/office/drawing/2014/main" id="{00000000-0008-0000-0100-00006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3" name="TextBox 2832">
          <a:extLst>
            <a:ext uri="{FF2B5EF4-FFF2-40B4-BE49-F238E27FC236}">
              <a16:creationId xmlns:a16="http://schemas.microsoft.com/office/drawing/2014/main" id="{00000000-0008-0000-0100-00007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4" name="TextBox 2833">
          <a:extLst>
            <a:ext uri="{FF2B5EF4-FFF2-40B4-BE49-F238E27FC236}">
              <a16:creationId xmlns:a16="http://schemas.microsoft.com/office/drawing/2014/main" id="{00000000-0008-0000-0100-00007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5" name="TextBox 2834">
          <a:extLst>
            <a:ext uri="{FF2B5EF4-FFF2-40B4-BE49-F238E27FC236}">
              <a16:creationId xmlns:a16="http://schemas.microsoft.com/office/drawing/2014/main" id="{00000000-0008-0000-0100-00007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6" name="TextBox 2835">
          <a:extLst>
            <a:ext uri="{FF2B5EF4-FFF2-40B4-BE49-F238E27FC236}">
              <a16:creationId xmlns:a16="http://schemas.microsoft.com/office/drawing/2014/main" id="{00000000-0008-0000-0100-00007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7" name="TextBox 2836">
          <a:extLst>
            <a:ext uri="{FF2B5EF4-FFF2-40B4-BE49-F238E27FC236}">
              <a16:creationId xmlns:a16="http://schemas.microsoft.com/office/drawing/2014/main" id="{00000000-0008-0000-0100-00007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8" name="TextBox 2837">
          <a:extLst>
            <a:ext uri="{FF2B5EF4-FFF2-40B4-BE49-F238E27FC236}">
              <a16:creationId xmlns:a16="http://schemas.microsoft.com/office/drawing/2014/main" id="{00000000-0008-0000-0100-00007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9" name="TextBox 2838">
          <a:extLst>
            <a:ext uri="{FF2B5EF4-FFF2-40B4-BE49-F238E27FC236}">
              <a16:creationId xmlns:a16="http://schemas.microsoft.com/office/drawing/2014/main" id="{00000000-0008-0000-0100-00007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40" name="TextBox 2839">
          <a:extLst>
            <a:ext uri="{FF2B5EF4-FFF2-40B4-BE49-F238E27FC236}">
              <a16:creationId xmlns:a16="http://schemas.microsoft.com/office/drawing/2014/main" id="{00000000-0008-0000-0100-00007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41" name="TextBox 2840">
          <a:extLst>
            <a:ext uri="{FF2B5EF4-FFF2-40B4-BE49-F238E27FC236}">
              <a16:creationId xmlns:a16="http://schemas.microsoft.com/office/drawing/2014/main" id="{00000000-0008-0000-0100-00007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42" name="TextBox 2841">
          <a:extLst>
            <a:ext uri="{FF2B5EF4-FFF2-40B4-BE49-F238E27FC236}">
              <a16:creationId xmlns:a16="http://schemas.microsoft.com/office/drawing/2014/main" id="{00000000-0008-0000-0100-00007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3" name="TextBox 2842">
          <a:extLst>
            <a:ext uri="{FF2B5EF4-FFF2-40B4-BE49-F238E27FC236}">
              <a16:creationId xmlns:a16="http://schemas.microsoft.com/office/drawing/2014/main" id="{00000000-0008-0000-0100-00007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4" name="TextBox 2843">
          <a:extLst>
            <a:ext uri="{FF2B5EF4-FFF2-40B4-BE49-F238E27FC236}">
              <a16:creationId xmlns:a16="http://schemas.microsoft.com/office/drawing/2014/main" id="{00000000-0008-0000-0100-00007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5" name="TextBox 2844">
          <a:extLst>
            <a:ext uri="{FF2B5EF4-FFF2-40B4-BE49-F238E27FC236}">
              <a16:creationId xmlns:a16="http://schemas.microsoft.com/office/drawing/2014/main" id="{00000000-0008-0000-0100-00007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6" name="TextBox 2845">
          <a:extLst>
            <a:ext uri="{FF2B5EF4-FFF2-40B4-BE49-F238E27FC236}">
              <a16:creationId xmlns:a16="http://schemas.microsoft.com/office/drawing/2014/main" id="{00000000-0008-0000-0100-00007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7" name="TextBox 2846">
          <a:extLst>
            <a:ext uri="{FF2B5EF4-FFF2-40B4-BE49-F238E27FC236}">
              <a16:creationId xmlns:a16="http://schemas.microsoft.com/office/drawing/2014/main" id="{00000000-0008-0000-0100-00007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8" name="TextBox 2847">
          <a:extLst>
            <a:ext uri="{FF2B5EF4-FFF2-40B4-BE49-F238E27FC236}">
              <a16:creationId xmlns:a16="http://schemas.microsoft.com/office/drawing/2014/main" id="{00000000-0008-0000-0100-00007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49" name="TextBox 2848">
          <a:extLst>
            <a:ext uri="{FF2B5EF4-FFF2-40B4-BE49-F238E27FC236}">
              <a16:creationId xmlns:a16="http://schemas.microsoft.com/office/drawing/2014/main" id="{00000000-0008-0000-0100-00008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50" name="TextBox 2849">
          <a:extLst>
            <a:ext uri="{FF2B5EF4-FFF2-40B4-BE49-F238E27FC236}">
              <a16:creationId xmlns:a16="http://schemas.microsoft.com/office/drawing/2014/main" id="{00000000-0008-0000-0100-00008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1" name="TextBox 2850">
          <a:extLst>
            <a:ext uri="{FF2B5EF4-FFF2-40B4-BE49-F238E27FC236}">
              <a16:creationId xmlns:a16="http://schemas.microsoft.com/office/drawing/2014/main" id="{00000000-0008-0000-0100-00008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2" name="TextBox 2851">
          <a:extLst>
            <a:ext uri="{FF2B5EF4-FFF2-40B4-BE49-F238E27FC236}">
              <a16:creationId xmlns:a16="http://schemas.microsoft.com/office/drawing/2014/main" id="{00000000-0008-0000-0100-00008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3" name="TextBox 2852">
          <a:extLst>
            <a:ext uri="{FF2B5EF4-FFF2-40B4-BE49-F238E27FC236}">
              <a16:creationId xmlns:a16="http://schemas.microsoft.com/office/drawing/2014/main" id="{00000000-0008-0000-0100-00008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4" name="TextBox 2853">
          <a:extLst>
            <a:ext uri="{FF2B5EF4-FFF2-40B4-BE49-F238E27FC236}">
              <a16:creationId xmlns:a16="http://schemas.microsoft.com/office/drawing/2014/main" id="{00000000-0008-0000-0100-00008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5" name="TextBox 2854">
          <a:extLst>
            <a:ext uri="{FF2B5EF4-FFF2-40B4-BE49-F238E27FC236}">
              <a16:creationId xmlns:a16="http://schemas.microsoft.com/office/drawing/2014/main" id="{00000000-0008-0000-0100-00008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6" name="TextBox 2855">
          <a:extLst>
            <a:ext uri="{FF2B5EF4-FFF2-40B4-BE49-F238E27FC236}">
              <a16:creationId xmlns:a16="http://schemas.microsoft.com/office/drawing/2014/main" id="{00000000-0008-0000-0100-00008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7" name="TextBox 2856">
          <a:extLst>
            <a:ext uri="{FF2B5EF4-FFF2-40B4-BE49-F238E27FC236}">
              <a16:creationId xmlns:a16="http://schemas.microsoft.com/office/drawing/2014/main" id="{00000000-0008-0000-0100-00008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8" name="TextBox 2857">
          <a:extLst>
            <a:ext uri="{FF2B5EF4-FFF2-40B4-BE49-F238E27FC236}">
              <a16:creationId xmlns:a16="http://schemas.microsoft.com/office/drawing/2014/main" id="{00000000-0008-0000-0100-00008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9" name="TextBox 2858">
          <a:extLst>
            <a:ext uri="{FF2B5EF4-FFF2-40B4-BE49-F238E27FC236}">
              <a16:creationId xmlns:a16="http://schemas.microsoft.com/office/drawing/2014/main" id="{00000000-0008-0000-0100-00008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0" name="TextBox 2859">
          <a:extLst>
            <a:ext uri="{FF2B5EF4-FFF2-40B4-BE49-F238E27FC236}">
              <a16:creationId xmlns:a16="http://schemas.microsoft.com/office/drawing/2014/main" id="{00000000-0008-0000-0100-00008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1" name="TextBox 2860">
          <a:extLst>
            <a:ext uri="{FF2B5EF4-FFF2-40B4-BE49-F238E27FC236}">
              <a16:creationId xmlns:a16="http://schemas.microsoft.com/office/drawing/2014/main" id="{00000000-0008-0000-0100-00008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2" name="TextBox 2861">
          <a:extLst>
            <a:ext uri="{FF2B5EF4-FFF2-40B4-BE49-F238E27FC236}">
              <a16:creationId xmlns:a16="http://schemas.microsoft.com/office/drawing/2014/main" id="{00000000-0008-0000-0100-00008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3" name="TextBox 2862">
          <a:extLst>
            <a:ext uri="{FF2B5EF4-FFF2-40B4-BE49-F238E27FC236}">
              <a16:creationId xmlns:a16="http://schemas.microsoft.com/office/drawing/2014/main" id="{00000000-0008-0000-0100-00008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4" name="TextBox 2863">
          <a:extLst>
            <a:ext uri="{FF2B5EF4-FFF2-40B4-BE49-F238E27FC236}">
              <a16:creationId xmlns:a16="http://schemas.microsoft.com/office/drawing/2014/main" id="{00000000-0008-0000-0100-00008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5" name="TextBox 2864">
          <a:extLst>
            <a:ext uri="{FF2B5EF4-FFF2-40B4-BE49-F238E27FC236}">
              <a16:creationId xmlns:a16="http://schemas.microsoft.com/office/drawing/2014/main" id="{00000000-0008-0000-0100-00009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66" name="TextBox 2865">
          <a:extLst>
            <a:ext uri="{FF2B5EF4-FFF2-40B4-BE49-F238E27FC236}">
              <a16:creationId xmlns:a16="http://schemas.microsoft.com/office/drawing/2014/main" id="{00000000-0008-0000-0100-00009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67" name="TextBox 2866">
          <a:extLst>
            <a:ext uri="{FF2B5EF4-FFF2-40B4-BE49-F238E27FC236}">
              <a16:creationId xmlns:a16="http://schemas.microsoft.com/office/drawing/2014/main" id="{00000000-0008-0000-0100-00009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68" name="TextBox 2867">
          <a:extLst>
            <a:ext uri="{FF2B5EF4-FFF2-40B4-BE49-F238E27FC236}">
              <a16:creationId xmlns:a16="http://schemas.microsoft.com/office/drawing/2014/main" id="{00000000-0008-0000-0100-00009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69" name="TextBox 2868">
          <a:extLst>
            <a:ext uri="{FF2B5EF4-FFF2-40B4-BE49-F238E27FC236}">
              <a16:creationId xmlns:a16="http://schemas.microsoft.com/office/drawing/2014/main" id="{00000000-0008-0000-0100-00009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0" name="TextBox 2869">
          <a:extLst>
            <a:ext uri="{FF2B5EF4-FFF2-40B4-BE49-F238E27FC236}">
              <a16:creationId xmlns:a16="http://schemas.microsoft.com/office/drawing/2014/main" id="{00000000-0008-0000-0100-00009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1" name="TextBox 2870">
          <a:extLst>
            <a:ext uri="{FF2B5EF4-FFF2-40B4-BE49-F238E27FC236}">
              <a16:creationId xmlns:a16="http://schemas.microsoft.com/office/drawing/2014/main" id="{00000000-0008-0000-0100-00009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2" name="TextBox 2871">
          <a:extLst>
            <a:ext uri="{FF2B5EF4-FFF2-40B4-BE49-F238E27FC236}">
              <a16:creationId xmlns:a16="http://schemas.microsoft.com/office/drawing/2014/main" id="{00000000-0008-0000-0100-00009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3" name="TextBox 2872">
          <a:extLst>
            <a:ext uri="{FF2B5EF4-FFF2-40B4-BE49-F238E27FC236}">
              <a16:creationId xmlns:a16="http://schemas.microsoft.com/office/drawing/2014/main" id="{00000000-0008-0000-0100-00009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4" name="TextBox 2873">
          <a:extLst>
            <a:ext uri="{FF2B5EF4-FFF2-40B4-BE49-F238E27FC236}">
              <a16:creationId xmlns:a16="http://schemas.microsoft.com/office/drawing/2014/main" id="{00000000-0008-0000-0100-00009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75" name="TextBox 2874">
          <a:extLst>
            <a:ext uri="{FF2B5EF4-FFF2-40B4-BE49-F238E27FC236}">
              <a16:creationId xmlns:a16="http://schemas.microsoft.com/office/drawing/2014/main" id="{00000000-0008-0000-0100-00009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76" name="TextBox 2875">
          <a:extLst>
            <a:ext uri="{FF2B5EF4-FFF2-40B4-BE49-F238E27FC236}">
              <a16:creationId xmlns:a16="http://schemas.microsoft.com/office/drawing/2014/main" id="{00000000-0008-0000-0100-00009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77" name="TextBox 2876">
          <a:extLst>
            <a:ext uri="{FF2B5EF4-FFF2-40B4-BE49-F238E27FC236}">
              <a16:creationId xmlns:a16="http://schemas.microsoft.com/office/drawing/2014/main" id="{00000000-0008-0000-0100-00009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78" name="TextBox 2877">
          <a:extLst>
            <a:ext uri="{FF2B5EF4-FFF2-40B4-BE49-F238E27FC236}">
              <a16:creationId xmlns:a16="http://schemas.microsoft.com/office/drawing/2014/main" id="{00000000-0008-0000-0100-00009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79" name="TextBox 2878">
          <a:extLst>
            <a:ext uri="{FF2B5EF4-FFF2-40B4-BE49-F238E27FC236}">
              <a16:creationId xmlns:a16="http://schemas.microsoft.com/office/drawing/2014/main" id="{00000000-0008-0000-0100-00009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0" name="TextBox 2879">
          <a:extLst>
            <a:ext uri="{FF2B5EF4-FFF2-40B4-BE49-F238E27FC236}">
              <a16:creationId xmlns:a16="http://schemas.microsoft.com/office/drawing/2014/main" id="{00000000-0008-0000-0100-00009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1" name="TextBox 2880">
          <a:extLst>
            <a:ext uri="{FF2B5EF4-FFF2-40B4-BE49-F238E27FC236}">
              <a16:creationId xmlns:a16="http://schemas.microsoft.com/office/drawing/2014/main" id="{00000000-0008-0000-0100-0000A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2" name="TextBox 2881">
          <a:extLst>
            <a:ext uri="{FF2B5EF4-FFF2-40B4-BE49-F238E27FC236}">
              <a16:creationId xmlns:a16="http://schemas.microsoft.com/office/drawing/2014/main" id="{00000000-0008-0000-0100-0000A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3" name="TextBox 2882">
          <a:extLst>
            <a:ext uri="{FF2B5EF4-FFF2-40B4-BE49-F238E27FC236}">
              <a16:creationId xmlns:a16="http://schemas.microsoft.com/office/drawing/2014/main" id="{00000000-0008-0000-0100-0000A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4" name="TextBox 2883">
          <a:extLst>
            <a:ext uri="{FF2B5EF4-FFF2-40B4-BE49-F238E27FC236}">
              <a16:creationId xmlns:a16="http://schemas.microsoft.com/office/drawing/2014/main" id="{00000000-0008-0000-0100-0000A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5" name="TextBox 2884">
          <a:extLst>
            <a:ext uri="{FF2B5EF4-FFF2-40B4-BE49-F238E27FC236}">
              <a16:creationId xmlns:a16="http://schemas.microsoft.com/office/drawing/2014/main" id="{00000000-0008-0000-0100-0000A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6" name="TextBox 2885">
          <a:extLst>
            <a:ext uri="{FF2B5EF4-FFF2-40B4-BE49-F238E27FC236}">
              <a16:creationId xmlns:a16="http://schemas.microsoft.com/office/drawing/2014/main" id="{00000000-0008-0000-0100-0000A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7" name="TextBox 2886">
          <a:extLst>
            <a:ext uri="{FF2B5EF4-FFF2-40B4-BE49-F238E27FC236}">
              <a16:creationId xmlns:a16="http://schemas.microsoft.com/office/drawing/2014/main" id="{00000000-0008-0000-0100-0000A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8" name="TextBox 2887">
          <a:extLst>
            <a:ext uri="{FF2B5EF4-FFF2-40B4-BE49-F238E27FC236}">
              <a16:creationId xmlns:a16="http://schemas.microsoft.com/office/drawing/2014/main" id="{00000000-0008-0000-0100-0000A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89" name="TextBox 2888">
          <a:extLst>
            <a:ext uri="{FF2B5EF4-FFF2-40B4-BE49-F238E27FC236}">
              <a16:creationId xmlns:a16="http://schemas.microsoft.com/office/drawing/2014/main" id="{00000000-0008-0000-0100-0000A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90" name="TextBox 2889">
          <a:extLst>
            <a:ext uri="{FF2B5EF4-FFF2-40B4-BE49-F238E27FC236}">
              <a16:creationId xmlns:a16="http://schemas.microsoft.com/office/drawing/2014/main" id="{00000000-0008-0000-0100-0000A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1" name="TextBox 2890">
          <a:extLst>
            <a:ext uri="{FF2B5EF4-FFF2-40B4-BE49-F238E27FC236}">
              <a16:creationId xmlns:a16="http://schemas.microsoft.com/office/drawing/2014/main" id="{00000000-0008-0000-0100-0000A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2" name="TextBox 2891">
          <a:extLst>
            <a:ext uri="{FF2B5EF4-FFF2-40B4-BE49-F238E27FC236}">
              <a16:creationId xmlns:a16="http://schemas.microsoft.com/office/drawing/2014/main" id="{00000000-0008-0000-0100-0000A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3" name="TextBox 2892">
          <a:extLst>
            <a:ext uri="{FF2B5EF4-FFF2-40B4-BE49-F238E27FC236}">
              <a16:creationId xmlns:a16="http://schemas.microsoft.com/office/drawing/2014/main" id="{00000000-0008-0000-0100-0000A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4" name="TextBox 2893">
          <a:extLst>
            <a:ext uri="{FF2B5EF4-FFF2-40B4-BE49-F238E27FC236}">
              <a16:creationId xmlns:a16="http://schemas.microsoft.com/office/drawing/2014/main" id="{00000000-0008-0000-0100-0000A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5" name="TextBox 2894">
          <a:extLst>
            <a:ext uri="{FF2B5EF4-FFF2-40B4-BE49-F238E27FC236}">
              <a16:creationId xmlns:a16="http://schemas.microsoft.com/office/drawing/2014/main" id="{00000000-0008-0000-0100-0000A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6" name="TextBox 2895">
          <a:extLst>
            <a:ext uri="{FF2B5EF4-FFF2-40B4-BE49-F238E27FC236}">
              <a16:creationId xmlns:a16="http://schemas.microsoft.com/office/drawing/2014/main" id="{00000000-0008-0000-0100-0000A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7" name="TextBox 2896">
          <a:extLst>
            <a:ext uri="{FF2B5EF4-FFF2-40B4-BE49-F238E27FC236}">
              <a16:creationId xmlns:a16="http://schemas.microsoft.com/office/drawing/2014/main" id="{00000000-0008-0000-0100-0000B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8" name="TextBox 2897">
          <a:extLst>
            <a:ext uri="{FF2B5EF4-FFF2-40B4-BE49-F238E27FC236}">
              <a16:creationId xmlns:a16="http://schemas.microsoft.com/office/drawing/2014/main" id="{00000000-0008-0000-0100-0000B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99" name="TextBox 2898">
          <a:extLst>
            <a:ext uri="{FF2B5EF4-FFF2-40B4-BE49-F238E27FC236}">
              <a16:creationId xmlns:a16="http://schemas.microsoft.com/office/drawing/2014/main" id="{00000000-0008-0000-0100-0000B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0" name="TextBox 2899">
          <a:extLst>
            <a:ext uri="{FF2B5EF4-FFF2-40B4-BE49-F238E27FC236}">
              <a16:creationId xmlns:a16="http://schemas.microsoft.com/office/drawing/2014/main" id="{00000000-0008-0000-0100-0000B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1" name="TextBox 2900">
          <a:extLst>
            <a:ext uri="{FF2B5EF4-FFF2-40B4-BE49-F238E27FC236}">
              <a16:creationId xmlns:a16="http://schemas.microsoft.com/office/drawing/2014/main" id="{00000000-0008-0000-0100-0000B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2" name="TextBox 2901">
          <a:extLst>
            <a:ext uri="{FF2B5EF4-FFF2-40B4-BE49-F238E27FC236}">
              <a16:creationId xmlns:a16="http://schemas.microsoft.com/office/drawing/2014/main" id="{00000000-0008-0000-0100-0000B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3" name="TextBox 2902">
          <a:extLst>
            <a:ext uri="{FF2B5EF4-FFF2-40B4-BE49-F238E27FC236}">
              <a16:creationId xmlns:a16="http://schemas.microsoft.com/office/drawing/2014/main" id="{00000000-0008-0000-0100-0000B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4" name="TextBox 2903">
          <a:extLst>
            <a:ext uri="{FF2B5EF4-FFF2-40B4-BE49-F238E27FC236}">
              <a16:creationId xmlns:a16="http://schemas.microsoft.com/office/drawing/2014/main" id="{00000000-0008-0000-0100-0000B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5" name="TextBox 2904">
          <a:extLst>
            <a:ext uri="{FF2B5EF4-FFF2-40B4-BE49-F238E27FC236}">
              <a16:creationId xmlns:a16="http://schemas.microsoft.com/office/drawing/2014/main" id="{00000000-0008-0000-0100-0000B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6" name="TextBox 2905">
          <a:extLst>
            <a:ext uri="{FF2B5EF4-FFF2-40B4-BE49-F238E27FC236}">
              <a16:creationId xmlns:a16="http://schemas.microsoft.com/office/drawing/2014/main" id="{00000000-0008-0000-0100-0000B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7" name="TextBox 2906">
          <a:extLst>
            <a:ext uri="{FF2B5EF4-FFF2-40B4-BE49-F238E27FC236}">
              <a16:creationId xmlns:a16="http://schemas.microsoft.com/office/drawing/2014/main" id="{00000000-0008-0000-0100-0000B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8" name="TextBox 2907">
          <a:extLst>
            <a:ext uri="{FF2B5EF4-FFF2-40B4-BE49-F238E27FC236}">
              <a16:creationId xmlns:a16="http://schemas.microsoft.com/office/drawing/2014/main" id="{00000000-0008-0000-0100-0000B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09" name="TextBox 2908">
          <a:extLst>
            <a:ext uri="{FF2B5EF4-FFF2-40B4-BE49-F238E27FC236}">
              <a16:creationId xmlns:a16="http://schemas.microsoft.com/office/drawing/2014/main" id="{00000000-0008-0000-0100-0000B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10" name="TextBox 2909">
          <a:extLst>
            <a:ext uri="{FF2B5EF4-FFF2-40B4-BE49-F238E27FC236}">
              <a16:creationId xmlns:a16="http://schemas.microsoft.com/office/drawing/2014/main" id="{00000000-0008-0000-0100-0000B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11" name="TextBox 2910">
          <a:extLst>
            <a:ext uri="{FF2B5EF4-FFF2-40B4-BE49-F238E27FC236}">
              <a16:creationId xmlns:a16="http://schemas.microsoft.com/office/drawing/2014/main" id="{00000000-0008-0000-0100-0000B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12" name="TextBox 2911">
          <a:extLst>
            <a:ext uri="{FF2B5EF4-FFF2-40B4-BE49-F238E27FC236}">
              <a16:creationId xmlns:a16="http://schemas.microsoft.com/office/drawing/2014/main" id="{00000000-0008-0000-0100-0000B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13" name="TextBox 2912">
          <a:extLst>
            <a:ext uri="{FF2B5EF4-FFF2-40B4-BE49-F238E27FC236}">
              <a16:creationId xmlns:a16="http://schemas.microsoft.com/office/drawing/2014/main" id="{00000000-0008-0000-0100-0000C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14" name="TextBox 2913">
          <a:extLst>
            <a:ext uri="{FF2B5EF4-FFF2-40B4-BE49-F238E27FC236}">
              <a16:creationId xmlns:a16="http://schemas.microsoft.com/office/drawing/2014/main" id="{00000000-0008-0000-0100-0000C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5" name="TextBox 2914">
          <a:extLst>
            <a:ext uri="{FF2B5EF4-FFF2-40B4-BE49-F238E27FC236}">
              <a16:creationId xmlns:a16="http://schemas.microsoft.com/office/drawing/2014/main" id="{00000000-0008-0000-0100-0000C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6" name="TextBox 2915">
          <a:extLst>
            <a:ext uri="{FF2B5EF4-FFF2-40B4-BE49-F238E27FC236}">
              <a16:creationId xmlns:a16="http://schemas.microsoft.com/office/drawing/2014/main" id="{00000000-0008-0000-0100-0000C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7" name="TextBox 2916">
          <a:extLst>
            <a:ext uri="{FF2B5EF4-FFF2-40B4-BE49-F238E27FC236}">
              <a16:creationId xmlns:a16="http://schemas.microsoft.com/office/drawing/2014/main" id="{00000000-0008-0000-0100-0000C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8" name="TextBox 2917">
          <a:extLst>
            <a:ext uri="{FF2B5EF4-FFF2-40B4-BE49-F238E27FC236}">
              <a16:creationId xmlns:a16="http://schemas.microsoft.com/office/drawing/2014/main" id="{00000000-0008-0000-0100-0000C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9" name="TextBox 2918">
          <a:extLst>
            <a:ext uri="{FF2B5EF4-FFF2-40B4-BE49-F238E27FC236}">
              <a16:creationId xmlns:a16="http://schemas.microsoft.com/office/drawing/2014/main" id="{00000000-0008-0000-0100-0000C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20" name="TextBox 2919">
          <a:extLst>
            <a:ext uri="{FF2B5EF4-FFF2-40B4-BE49-F238E27FC236}">
              <a16:creationId xmlns:a16="http://schemas.microsoft.com/office/drawing/2014/main" id="{00000000-0008-0000-0100-0000C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21" name="TextBox 2920">
          <a:extLst>
            <a:ext uri="{FF2B5EF4-FFF2-40B4-BE49-F238E27FC236}">
              <a16:creationId xmlns:a16="http://schemas.microsoft.com/office/drawing/2014/main" id="{00000000-0008-0000-0100-0000C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22" name="TextBox 2921">
          <a:extLst>
            <a:ext uri="{FF2B5EF4-FFF2-40B4-BE49-F238E27FC236}">
              <a16:creationId xmlns:a16="http://schemas.microsoft.com/office/drawing/2014/main" id="{00000000-0008-0000-0100-0000C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3" name="TextBox 2922">
          <a:extLst>
            <a:ext uri="{FF2B5EF4-FFF2-40B4-BE49-F238E27FC236}">
              <a16:creationId xmlns:a16="http://schemas.microsoft.com/office/drawing/2014/main" id="{00000000-0008-0000-0100-0000C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4" name="TextBox 2923">
          <a:extLst>
            <a:ext uri="{FF2B5EF4-FFF2-40B4-BE49-F238E27FC236}">
              <a16:creationId xmlns:a16="http://schemas.microsoft.com/office/drawing/2014/main" id="{00000000-0008-0000-0100-0000C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5" name="TextBox 2924">
          <a:extLst>
            <a:ext uri="{FF2B5EF4-FFF2-40B4-BE49-F238E27FC236}">
              <a16:creationId xmlns:a16="http://schemas.microsoft.com/office/drawing/2014/main" id="{00000000-0008-0000-0100-0000C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6" name="TextBox 2925">
          <a:extLst>
            <a:ext uri="{FF2B5EF4-FFF2-40B4-BE49-F238E27FC236}">
              <a16:creationId xmlns:a16="http://schemas.microsoft.com/office/drawing/2014/main" id="{00000000-0008-0000-0100-0000C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7" name="TextBox 2926">
          <a:extLst>
            <a:ext uri="{FF2B5EF4-FFF2-40B4-BE49-F238E27FC236}">
              <a16:creationId xmlns:a16="http://schemas.microsoft.com/office/drawing/2014/main" id="{00000000-0008-0000-0100-0000C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8" name="TextBox 2927">
          <a:extLst>
            <a:ext uri="{FF2B5EF4-FFF2-40B4-BE49-F238E27FC236}">
              <a16:creationId xmlns:a16="http://schemas.microsoft.com/office/drawing/2014/main" id="{00000000-0008-0000-0100-0000C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29" name="TextBox 2928">
          <a:extLst>
            <a:ext uri="{FF2B5EF4-FFF2-40B4-BE49-F238E27FC236}">
              <a16:creationId xmlns:a16="http://schemas.microsoft.com/office/drawing/2014/main" id="{00000000-0008-0000-0100-0000D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0" name="TextBox 2929">
          <a:extLst>
            <a:ext uri="{FF2B5EF4-FFF2-40B4-BE49-F238E27FC236}">
              <a16:creationId xmlns:a16="http://schemas.microsoft.com/office/drawing/2014/main" id="{00000000-0008-0000-0100-0000D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1" name="TextBox 2930">
          <a:extLst>
            <a:ext uri="{FF2B5EF4-FFF2-40B4-BE49-F238E27FC236}">
              <a16:creationId xmlns:a16="http://schemas.microsoft.com/office/drawing/2014/main" id="{00000000-0008-0000-0100-0000D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2" name="TextBox 2931">
          <a:extLst>
            <a:ext uri="{FF2B5EF4-FFF2-40B4-BE49-F238E27FC236}">
              <a16:creationId xmlns:a16="http://schemas.microsoft.com/office/drawing/2014/main" id="{00000000-0008-0000-0100-0000D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3" name="TextBox 2932">
          <a:extLst>
            <a:ext uri="{FF2B5EF4-FFF2-40B4-BE49-F238E27FC236}">
              <a16:creationId xmlns:a16="http://schemas.microsoft.com/office/drawing/2014/main" id="{00000000-0008-0000-0100-0000D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4" name="TextBox 2933">
          <a:extLst>
            <a:ext uri="{FF2B5EF4-FFF2-40B4-BE49-F238E27FC236}">
              <a16:creationId xmlns:a16="http://schemas.microsoft.com/office/drawing/2014/main" id="{00000000-0008-0000-0100-0000D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5" name="TextBox 2934">
          <a:extLst>
            <a:ext uri="{FF2B5EF4-FFF2-40B4-BE49-F238E27FC236}">
              <a16:creationId xmlns:a16="http://schemas.microsoft.com/office/drawing/2014/main" id="{00000000-0008-0000-0100-0000D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6" name="TextBox 2935">
          <a:extLst>
            <a:ext uri="{FF2B5EF4-FFF2-40B4-BE49-F238E27FC236}">
              <a16:creationId xmlns:a16="http://schemas.microsoft.com/office/drawing/2014/main" id="{00000000-0008-0000-0100-0000D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7" name="TextBox 2936">
          <a:extLst>
            <a:ext uri="{FF2B5EF4-FFF2-40B4-BE49-F238E27FC236}">
              <a16:creationId xmlns:a16="http://schemas.microsoft.com/office/drawing/2014/main" id="{00000000-0008-0000-0100-0000D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38" name="TextBox 2937">
          <a:extLst>
            <a:ext uri="{FF2B5EF4-FFF2-40B4-BE49-F238E27FC236}">
              <a16:creationId xmlns:a16="http://schemas.microsoft.com/office/drawing/2014/main" id="{00000000-0008-0000-0100-0000D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39" name="TextBox 2938">
          <a:extLst>
            <a:ext uri="{FF2B5EF4-FFF2-40B4-BE49-F238E27FC236}">
              <a16:creationId xmlns:a16="http://schemas.microsoft.com/office/drawing/2014/main" id="{00000000-0008-0000-0100-0000DA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0" name="TextBox 2939">
          <a:extLst>
            <a:ext uri="{FF2B5EF4-FFF2-40B4-BE49-F238E27FC236}">
              <a16:creationId xmlns:a16="http://schemas.microsoft.com/office/drawing/2014/main" id="{00000000-0008-0000-0100-0000DB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1" name="TextBox 2940">
          <a:extLst>
            <a:ext uri="{FF2B5EF4-FFF2-40B4-BE49-F238E27FC236}">
              <a16:creationId xmlns:a16="http://schemas.microsoft.com/office/drawing/2014/main" id="{00000000-0008-0000-0100-0000DC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2" name="TextBox 2941">
          <a:extLst>
            <a:ext uri="{FF2B5EF4-FFF2-40B4-BE49-F238E27FC236}">
              <a16:creationId xmlns:a16="http://schemas.microsoft.com/office/drawing/2014/main" id="{00000000-0008-0000-0100-0000DD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3" name="TextBox 2942">
          <a:extLst>
            <a:ext uri="{FF2B5EF4-FFF2-40B4-BE49-F238E27FC236}">
              <a16:creationId xmlns:a16="http://schemas.microsoft.com/office/drawing/2014/main" id="{00000000-0008-0000-0100-0000DE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4" name="TextBox 2943">
          <a:extLst>
            <a:ext uri="{FF2B5EF4-FFF2-40B4-BE49-F238E27FC236}">
              <a16:creationId xmlns:a16="http://schemas.microsoft.com/office/drawing/2014/main" id="{00000000-0008-0000-0100-0000DF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5" name="TextBox 2944">
          <a:extLst>
            <a:ext uri="{FF2B5EF4-FFF2-40B4-BE49-F238E27FC236}">
              <a16:creationId xmlns:a16="http://schemas.microsoft.com/office/drawing/2014/main" id="{00000000-0008-0000-0100-0000E0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46" name="TextBox 2945">
          <a:extLst>
            <a:ext uri="{FF2B5EF4-FFF2-40B4-BE49-F238E27FC236}">
              <a16:creationId xmlns:a16="http://schemas.microsoft.com/office/drawing/2014/main" id="{00000000-0008-0000-0100-0000E1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47" name="TextBox 2946">
          <a:extLst>
            <a:ext uri="{FF2B5EF4-FFF2-40B4-BE49-F238E27FC236}">
              <a16:creationId xmlns:a16="http://schemas.microsoft.com/office/drawing/2014/main" id="{00000000-0008-0000-0100-0000E2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48" name="TextBox 2947">
          <a:extLst>
            <a:ext uri="{FF2B5EF4-FFF2-40B4-BE49-F238E27FC236}">
              <a16:creationId xmlns:a16="http://schemas.microsoft.com/office/drawing/2014/main" id="{00000000-0008-0000-0100-0000E3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49" name="TextBox 2948">
          <a:extLst>
            <a:ext uri="{FF2B5EF4-FFF2-40B4-BE49-F238E27FC236}">
              <a16:creationId xmlns:a16="http://schemas.microsoft.com/office/drawing/2014/main" id="{00000000-0008-0000-0100-0000E4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0" name="TextBox 2949">
          <a:extLst>
            <a:ext uri="{FF2B5EF4-FFF2-40B4-BE49-F238E27FC236}">
              <a16:creationId xmlns:a16="http://schemas.microsoft.com/office/drawing/2014/main" id="{00000000-0008-0000-0100-0000E5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1" name="TextBox 2950">
          <a:extLst>
            <a:ext uri="{FF2B5EF4-FFF2-40B4-BE49-F238E27FC236}">
              <a16:creationId xmlns:a16="http://schemas.microsoft.com/office/drawing/2014/main" id="{00000000-0008-0000-0100-0000E6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2" name="TextBox 2951">
          <a:extLst>
            <a:ext uri="{FF2B5EF4-FFF2-40B4-BE49-F238E27FC236}">
              <a16:creationId xmlns:a16="http://schemas.microsoft.com/office/drawing/2014/main" id="{00000000-0008-0000-0100-0000E7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3" name="TextBox 2952">
          <a:extLst>
            <a:ext uri="{FF2B5EF4-FFF2-40B4-BE49-F238E27FC236}">
              <a16:creationId xmlns:a16="http://schemas.microsoft.com/office/drawing/2014/main" id="{00000000-0008-0000-0100-0000E8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4" name="TextBox 2953">
          <a:extLst>
            <a:ext uri="{FF2B5EF4-FFF2-40B4-BE49-F238E27FC236}">
              <a16:creationId xmlns:a16="http://schemas.microsoft.com/office/drawing/2014/main" id="{00000000-0008-0000-0100-0000E9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5" name="TextBox 2954">
          <a:extLst>
            <a:ext uri="{FF2B5EF4-FFF2-40B4-BE49-F238E27FC236}">
              <a16:creationId xmlns:a16="http://schemas.microsoft.com/office/drawing/2014/main" id="{00000000-0008-0000-0100-0000E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6" name="TextBox 2955">
          <a:extLst>
            <a:ext uri="{FF2B5EF4-FFF2-40B4-BE49-F238E27FC236}">
              <a16:creationId xmlns:a16="http://schemas.microsoft.com/office/drawing/2014/main" id="{00000000-0008-0000-0100-0000E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7" name="TextBox 2956">
          <a:extLst>
            <a:ext uri="{FF2B5EF4-FFF2-40B4-BE49-F238E27FC236}">
              <a16:creationId xmlns:a16="http://schemas.microsoft.com/office/drawing/2014/main" id="{00000000-0008-0000-0100-0000E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8" name="TextBox 2957">
          <a:extLst>
            <a:ext uri="{FF2B5EF4-FFF2-40B4-BE49-F238E27FC236}">
              <a16:creationId xmlns:a16="http://schemas.microsoft.com/office/drawing/2014/main" id="{00000000-0008-0000-0100-0000E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9" name="TextBox 2958">
          <a:extLst>
            <a:ext uri="{FF2B5EF4-FFF2-40B4-BE49-F238E27FC236}">
              <a16:creationId xmlns:a16="http://schemas.microsoft.com/office/drawing/2014/main" id="{00000000-0008-0000-0100-0000E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60" name="TextBox 2959">
          <a:extLst>
            <a:ext uri="{FF2B5EF4-FFF2-40B4-BE49-F238E27FC236}">
              <a16:creationId xmlns:a16="http://schemas.microsoft.com/office/drawing/2014/main" id="{00000000-0008-0000-0100-0000E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61" name="TextBox 2960">
          <a:extLst>
            <a:ext uri="{FF2B5EF4-FFF2-40B4-BE49-F238E27FC236}">
              <a16:creationId xmlns:a16="http://schemas.microsoft.com/office/drawing/2014/main" id="{00000000-0008-0000-0100-0000F0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62" name="TextBox 2961">
          <a:extLst>
            <a:ext uri="{FF2B5EF4-FFF2-40B4-BE49-F238E27FC236}">
              <a16:creationId xmlns:a16="http://schemas.microsoft.com/office/drawing/2014/main" id="{00000000-0008-0000-0100-0000F1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3" name="TextBox 2962">
          <a:extLst>
            <a:ext uri="{FF2B5EF4-FFF2-40B4-BE49-F238E27FC236}">
              <a16:creationId xmlns:a16="http://schemas.microsoft.com/office/drawing/2014/main" id="{00000000-0008-0000-0100-0000F2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4" name="TextBox 2963">
          <a:extLst>
            <a:ext uri="{FF2B5EF4-FFF2-40B4-BE49-F238E27FC236}">
              <a16:creationId xmlns:a16="http://schemas.microsoft.com/office/drawing/2014/main" id="{00000000-0008-0000-0100-0000F3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5" name="TextBox 2964">
          <a:extLst>
            <a:ext uri="{FF2B5EF4-FFF2-40B4-BE49-F238E27FC236}">
              <a16:creationId xmlns:a16="http://schemas.microsoft.com/office/drawing/2014/main" id="{00000000-0008-0000-0100-0000F4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6" name="TextBox 2965">
          <a:extLst>
            <a:ext uri="{FF2B5EF4-FFF2-40B4-BE49-F238E27FC236}">
              <a16:creationId xmlns:a16="http://schemas.microsoft.com/office/drawing/2014/main" id="{00000000-0008-0000-0100-0000F5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7" name="TextBox 2966">
          <a:extLst>
            <a:ext uri="{FF2B5EF4-FFF2-40B4-BE49-F238E27FC236}">
              <a16:creationId xmlns:a16="http://schemas.microsoft.com/office/drawing/2014/main" id="{00000000-0008-0000-0100-0000F6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8" name="TextBox 2967">
          <a:extLst>
            <a:ext uri="{FF2B5EF4-FFF2-40B4-BE49-F238E27FC236}">
              <a16:creationId xmlns:a16="http://schemas.microsoft.com/office/drawing/2014/main" id="{00000000-0008-0000-0100-0000F7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69" name="TextBox 2968">
          <a:extLst>
            <a:ext uri="{FF2B5EF4-FFF2-40B4-BE49-F238E27FC236}">
              <a16:creationId xmlns:a16="http://schemas.microsoft.com/office/drawing/2014/main" id="{00000000-0008-0000-0100-0000F8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70" name="TextBox 2969">
          <a:extLst>
            <a:ext uri="{FF2B5EF4-FFF2-40B4-BE49-F238E27FC236}">
              <a16:creationId xmlns:a16="http://schemas.microsoft.com/office/drawing/2014/main" id="{00000000-0008-0000-0100-0000F901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1" name="TextBox 2970">
          <a:extLst>
            <a:ext uri="{FF2B5EF4-FFF2-40B4-BE49-F238E27FC236}">
              <a16:creationId xmlns:a16="http://schemas.microsoft.com/office/drawing/2014/main" id="{00000000-0008-0000-0100-0000FA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2" name="TextBox 2971">
          <a:extLst>
            <a:ext uri="{FF2B5EF4-FFF2-40B4-BE49-F238E27FC236}">
              <a16:creationId xmlns:a16="http://schemas.microsoft.com/office/drawing/2014/main" id="{00000000-0008-0000-0100-0000FB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3" name="TextBox 2972">
          <a:extLst>
            <a:ext uri="{FF2B5EF4-FFF2-40B4-BE49-F238E27FC236}">
              <a16:creationId xmlns:a16="http://schemas.microsoft.com/office/drawing/2014/main" id="{00000000-0008-0000-0100-0000FC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4" name="TextBox 2973">
          <a:extLst>
            <a:ext uri="{FF2B5EF4-FFF2-40B4-BE49-F238E27FC236}">
              <a16:creationId xmlns:a16="http://schemas.microsoft.com/office/drawing/2014/main" id="{00000000-0008-0000-0100-0000FD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5" name="TextBox 2974">
          <a:extLst>
            <a:ext uri="{FF2B5EF4-FFF2-40B4-BE49-F238E27FC236}">
              <a16:creationId xmlns:a16="http://schemas.microsoft.com/office/drawing/2014/main" id="{00000000-0008-0000-0100-0000FE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6" name="TextBox 2975">
          <a:extLst>
            <a:ext uri="{FF2B5EF4-FFF2-40B4-BE49-F238E27FC236}">
              <a16:creationId xmlns:a16="http://schemas.microsoft.com/office/drawing/2014/main" id="{00000000-0008-0000-0100-0000FF01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7" name="TextBox 2976">
          <a:extLst>
            <a:ext uri="{FF2B5EF4-FFF2-40B4-BE49-F238E27FC236}">
              <a16:creationId xmlns:a16="http://schemas.microsoft.com/office/drawing/2014/main" id="{00000000-0008-0000-0100-00000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8" name="TextBox 2977">
          <a:extLst>
            <a:ext uri="{FF2B5EF4-FFF2-40B4-BE49-F238E27FC236}">
              <a16:creationId xmlns:a16="http://schemas.microsoft.com/office/drawing/2014/main" id="{00000000-0008-0000-0100-00000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9" name="TextBox 2978">
          <a:extLst>
            <a:ext uri="{FF2B5EF4-FFF2-40B4-BE49-F238E27FC236}">
              <a16:creationId xmlns:a16="http://schemas.microsoft.com/office/drawing/2014/main" id="{00000000-0008-0000-0100-00000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0" name="TextBox 2979">
          <a:extLst>
            <a:ext uri="{FF2B5EF4-FFF2-40B4-BE49-F238E27FC236}">
              <a16:creationId xmlns:a16="http://schemas.microsoft.com/office/drawing/2014/main" id="{00000000-0008-0000-0100-00000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1" name="TextBox 2980">
          <a:extLst>
            <a:ext uri="{FF2B5EF4-FFF2-40B4-BE49-F238E27FC236}">
              <a16:creationId xmlns:a16="http://schemas.microsoft.com/office/drawing/2014/main" id="{00000000-0008-0000-0100-00000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2" name="TextBox 2981">
          <a:extLst>
            <a:ext uri="{FF2B5EF4-FFF2-40B4-BE49-F238E27FC236}">
              <a16:creationId xmlns:a16="http://schemas.microsoft.com/office/drawing/2014/main" id="{00000000-0008-0000-0100-00000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3" name="TextBox 2982">
          <a:extLst>
            <a:ext uri="{FF2B5EF4-FFF2-40B4-BE49-F238E27FC236}">
              <a16:creationId xmlns:a16="http://schemas.microsoft.com/office/drawing/2014/main" id="{00000000-0008-0000-0100-00000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4" name="TextBox 2983">
          <a:extLst>
            <a:ext uri="{FF2B5EF4-FFF2-40B4-BE49-F238E27FC236}">
              <a16:creationId xmlns:a16="http://schemas.microsoft.com/office/drawing/2014/main" id="{00000000-0008-0000-0100-00000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5" name="TextBox 2984">
          <a:extLst>
            <a:ext uri="{FF2B5EF4-FFF2-40B4-BE49-F238E27FC236}">
              <a16:creationId xmlns:a16="http://schemas.microsoft.com/office/drawing/2014/main" id="{00000000-0008-0000-0100-00000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6" name="TextBox 2985">
          <a:extLst>
            <a:ext uri="{FF2B5EF4-FFF2-40B4-BE49-F238E27FC236}">
              <a16:creationId xmlns:a16="http://schemas.microsoft.com/office/drawing/2014/main" id="{00000000-0008-0000-0100-00000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87" name="TextBox 2986">
          <a:extLst>
            <a:ext uri="{FF2B5EF4-FFF2-40B4-BE49-F238E27FC236}">
              <a16:creationId xmlns:a16="http://schemas.microsoft.com/office/drawing/2014/main" id="{00000000-0008-0000-0100-000022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88" name="TextBox 2987">
          <a:extLst>
            <a:ext uri="{FF2B5EF4-FFF2-40B4-BE49-F238E27FC236}">
              <a16:creationId xmlns:a16="http://schemas.microsoft.com/office/drawing/2014/main" id="{00000000-0008-0000-0100-000023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89" name="TextBox 2988">
          <a:extLst>
            <a:ext uri="{FF2B5EF4-FFF2-40B4-BE49-F238E27FC236}">
              <a16:creationId xmlns:a16="http://schemas.microsoft.com/office/drawing/2014/main" id="{00000000-0008-0000-0100-000024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90" name="TextBox 2989">
          <a:extLst>
            <a:ext uri="{FF2B5EF4-FFF2-40B4-BE49-F238E27FC236}">
              <a16:creationId xmlns:a16="http://schemas.microsoft.com/office/drawing/2014/main" id="{00000000-0008-0000-0100-000025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91" name="TextBox 2990">
          <a:extLst>
            <a:ext uri="{FF2B5EF4-FFF2-40B4-BE49-F238E27FC236}">
              <a16:creationId xmlns:a16="http://schemas.microsoft.com/office/drawing/2014/main" id="{00000000-0008-0000-0100-000026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92" name="TextBox 2991">
          <a:extLst>
            <a:ext uri="{FF2B5EF4-FFF2-40B4-BE49-F238E27FC236}">
              <a16:creationId xmlns:a16="http://schemas.microsoft.com/office/drawing/2014/main" id="{00000000-0008-0000-0100-000027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93" name="TextBox 2992">
          <a:extLst>
            <a:ext uri="{FF2B5EF4-FFF2-40B4-BE49-F238E27FC236}">
              <a16:creationId xmlns:a16="http://schemas.microsoft.com/office/drawing/2014/main" id="{00000000-0008-0000-0100-000028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94" name="TextBox 2993">
          <a:extLst>
            <a:ext uri="{FF2B5EF4-FFF2-40B4-BE49-F238E27FC236}">
              <a16:creationId xmlns:a16="http://schemas.microsoft.com/office/drawing/2014/main" id="{00000000-0008-0000-0100-000029020000}"/>
            </a:ext>
          </a:extLst>
        </xdr:cNvPr>
        <xdr:cNvSpPr txBox="1"/>
      </xdr:nvSpPr>
      <xdr:spPr>
        <a:xfrm>
          <a:off x="2829340"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5" name="TextBox 2994">
          <a:extLst>
            <a:ext uri="{FF2B5EF4-FFF2-40B4-BE49-F238E27FC236}">
              <a16:creationId xmlns:a16="http://schemas.microsoft.com/office/drawing/2014/main" id="{00000000-0008-0000-0100-00002A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6" name="TextBox 2995">
          <a:extLst>
            <a:ext uri="{FF2B5EF4-FFF2-40B4-BE49-F238E27FC236}">
              <a16:creationId xmlns:a16="http://schemas.microsoft.com/office/drawing/2014/main" id="{00000000-0008-0000-0100-00002B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7" name="TextBox 2996">
          <a:extLst>
            <a:ext uri="{FF2B5EF4-FFF2-40B4-BE49-F238E27FC236}">
              <a16:creationId xmlns:a16="http://schemas.microsoft.com/office/drawing/2014/main" id="{00000000-0008-0000-0100-00002C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8" name="TextBox 2997">
          <a:extLst>
            <a:ext uri="{FF2B5EF4-FFF2-40B4-BE49-F238E27FC236}">
              <a16:creationId xmlns:a16="http://schemas.microsoft.com/office/drawing/2014/main" id="{00000000-0008-0000-0100-00002D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9" name="TextBox 2998">
          <a:extLst>
            <a:ext uri="{FF2B5EF4-FFF2-40B4-BE49-F238E27FC236}">
              <a16:creationId xmlns:a16="http://schemas.microsoft.com/office/drawing/2014/main" id="{00000000-0008-0000-0100-00002E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0" name="TextBox 2999">
          <a:extLst>
            <a:ext uri="{FF2B5EF4-FFF2-40B4-BE49-F238E27FC236}">
              <a16:creationId xmlns:a16="http://schemas.microsoft.com/office/drawing/2014/main" id="{00000000-0008-0000-0100-00002F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1" name="TextBox 3000">
          <a:extLst>
            <a:ext uri="{FF2B5EF4-FFF2-40B4-BE49-F238E27FC236}">
              <a16:creationId xmlns:a16="http://schemas.microsoft.com/office/drawing/2014/main" id="{00000000-0008-0000-0100-000030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2" name="TextBox 3001">
          <a:extLst>
            <a:ext uri="{FF2B5EF4-FFF2-40B4-BE49-F238E27FC236}">
              <a16:creationId xmlns:a16="http://schemas.microsoft.com/office/drawing/2014/main" id="{00000000-0008-0000-0100-000031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3" name="TextBox 3002">
          <a:extLst>
            <a:ext uri="{FF2B5EF4-FFF2-40B4-BE49-F238E27FC236}">
              <a16:creationId xmlns:a16="http://schemas.microsoft.com/office/drawing/2014/main" id="{00000000-0008-0000-0100-000032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4" name="TextBox 3003">
          <a:extLst>
            <a:ext uri="{FF2B5EF4-FFF2-40B4-BE49-F238E27FC236}">
              <a16:creationId xmlns:a16="http://schemas.microsoft.com/office/drawing/2014/main" id="{00000000-0008-0000-0100-000033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5" name="TextBox 3004">
          <a:extLst>
            <a:ext uri="{FF2B5EF4-FFF2-40B4-BE49-F238E27FC236}">
              <a16:creationId xmlns:a16="http://schemas.microsoft.com/office/drawing/2014/main" id="{00000000-0008-0000-0100-000034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6" name="TextBox 3005">
          <a:extLst>
            <a:ext uri="{FF2B5EF4-FFF2-40B4-BE49-F238E27FC236}">
              <a16:creationId xmlns:a16="http://schemas.microsoft.com/office/drawing/2014/main" id="{00000000-0008-0000-0100-000035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7" name="TextBox 3006">
          <a:extLst>
            <a:ext uri="{FF2B5EF4-FFF2-40B4-BE49-F238E27FC236}">
              <a16:creationId xmlns:a16="http://schemas.microsoft.com/office/drawing/2014/main" id="{00000000-0008-0000-0100-000036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8" name="TextBox 3007">
          <a:extLst>
            <a:ext uri="{FF2B5EF4-FFF2-40B4-BE49-F238E27FC236}">
              <a16:creationId xmlns:a16="http://schemas.microsoft.com/office/drawing/2014/main" id="{00000000-0008-0000-0100-000037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9" name="TextBox 3008">
          <a:extLst>
            <a:ext uri="{FF2B5EF4-FFF2-40B4-BE49-F238E27FC236}">
              <a16:creationId xmlns:a16="http://schemas.microsoft.com/office/drawing/2014/main" id="{00000000-0008-0000-0100-000038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10" name="TextBox 3009">
          <a:extLst>
            <a:ext uri="{FF2B5EF4-FFF2-40B4-BE49-F238E27FC236}">
              <a16:creationId xmlns:a16="http://schemas.microsoft.com/office/drawing/2014/main" id="{00000000-0008-0000-0100-000039020000}"/>
            </a:ext>
          </a:extLst>
        </xdr:cNvPr>
        <xdr:cNvSpPr txBox="1"/>
      </xdr:nvSpPr>
      <xdr:spPr>
        <a:xfrm>
          <a:off x="92106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1" name="TextBox 3010">
          <a:extLst>
            <a:ext uri="{FF2B5EF4-FFF2-40B4-BE49-F238E27FC236}">
              <a16:creationId xmlns:a16="http://schemas.microsoft.com/office/drawing/2014/main" id="{C0A98228-374E-4E23-A4B2-4A4CD07FBA69}"/>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2" name="TextBox 3011">
          <a:extLst>
            <a:ext uri="{FF2B5EF4-FFF2-40B4-BE49-F238E27FC236}">
              <a16:creationId xmlns:a16="http://schemas.microsoft.com/office/drawing/2014/main" id="{0D8DEF85-55A7-4312-B1B4-226C46831FE2}"/>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3" name="TextBox 3012">
          <a:extLst>
            <a:ext uri="{FF2B5EF4-FFF2-40B4-BE49-F238E27FC236}">
              <a16:creationId xmlns:a16="http://schemas.microsoft.com/office/drawing/2014/main" id="{969F56C5-AA13-4DA5-8EBF-CDD8F598575E}"/>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4" name="TextBox 3013">
          <a:extLst>
            <a:ext uri="{FF2B5EF4-FFF2-40B4-BE49-F238E27FC236}">
              <a16:creationId xmlns:a16="http://schemas.microsoft.com/office/drawing/2014/main" id="{785C09F3-AC33-4EB5-85F8-E06E16D5C8B8}"/>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3015" name="TextBox 3014">
          <a:extLst>
            <a:ext uri="{FF2B5EF4-FFF2-40B4-BE49-F238E27FC236}">
              <a16:creationId xmlns:a16="http://schemas.microsoft.com/office/drawing/2014/main" id="{15C84669-18DA-4B66-AF3C-672BDFC77D7C}"/>
            </a:ext>
          </a:extLst>
        </xdr:cNvPr>
        <xdr:cNvSpPr txBox="1"/>
      </xdr:nvSpPr>
      <xdr:spPr>
        <a:xfrm flipH="1">
          <a:off x="314325" y="204787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6" name="TextBox 3015">
          <a:extLst>
            <a:ext uri="{FF2B5EF4-FFF2-40B4-BE49-F238E27FC236}">
              <a16:creationId xmlns:a16="http://schemas.microsoft.com/office/drawing/2014/main" id="{C0A98228-374E-4E23-A4B2-4A4CD07FBA69}"/>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7" name="TextBox 3016">
          <a:extLst>
            <a:ext uri="{FF2B5EF4-FFF2-40B4-BE49-F238E27FC236}">
              <a16:creationId xmlns:a16="http://schemas.microsoft.com/office/drawing/2014/main" id="{0D8DEF85-55A7-4312-B1B4-226C46831FE2}"/>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8" name="TextBox 3017">
          <a:extLst>
            <a:ext uri="{FF2B5EF4-FFF2-40B4-BE49-F238E27FC236}">
              <a16:creationId xmlns:a16="http://schemas.microsoft.com/office/drawing/2014/main" id="{969F56C5-AA13-4DA5-8EBF-CDD8F598575E}"/>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19" name="TextBox 3018">
          <a:extLst>
            <a:ext uri="{FF2B5EF4-FFF2-40B4-BE49-F238E27FC236}">
              <a16:creationId xmlns:a16="http://schemas.microsoft.com/office/drawing/2014/main" id="{785C09F3-AC33-4EB5-85F8-E06E16D5C8B8}"/>
            </a:ext>
          </a:extLst>
        </xdr:cNvPr>
        <xdr:cNvSpPr txBox="1"/>
      </xdr:nvSpPr>
      <xdr:spPr>
        <a:xfrm>
          <a:off x="101006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0" name="TextBox 3019">
          <a:extLst>
            <a:ext uri="{FF2B5EF4-FFF2-40B4-BE49-F238E27FC236}">
              <a16:creationId xmlns:a16="http://schemas.microsoft.com/office/drawing/2014/main" id="{63154081-8FB7-428B-8067-BFBF475B447B}"/>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1" name="TextBox 3020">
          <a:extLst>
            <a:ext uri="{FF2B5EF4-FFF2-40B4-BE49-F238E27FC236}">
              <a16:creationId xmlns:a16="http://schemas.microsoft.com/office/drawing/2014/main" id="{34BD10F2-383D-4CF2-B5AF-DEB5F5D6312F}"/>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2" name="TextBox 3021">
          <a:extLst>
            <a:ext uri="{FF2B5EF4-FFF2-40B4-BE49-F238E27FC236}">
              <a16:creationId xmlns:a16="http://schemas.microsoft.com/office/drawing/2014/main" id="{295047CC-7E61-46BF-8A25-7B9F9973ACF5}"/>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3023" name="TextBox 3022">
          <a:extLst>
            <a:ext uri="{FF2B5EF4-FFF2-40B4-BE49-F238E27FC236}">
              <a16:creationId xmlns:a16="http://schemas.microsoft.com/office/drawing/2014/main" id="{15C84669-18DA-4B66-AF3C-672BDFC77D7C}"/>
            </a:ext>
          </a:extLst>
        </xdr:cNvPr>
        <xdr:cNvSpPr txBox="1"/>
      </xdr:nvSpPr>
      <xdr:spPr>
        <a:xfrm flipH="1">
          <a:off x="314325" y="204787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4" name="TextBox 3023">
          <a:extLst>
            <a:ext uri="{FF2B5EF4-FFF2-40B4-BE49-F238E27FC236}">
              <a16:creationId xmlns:a16="http://schemas.microsoft.com/office/drawing/2014/main" id="{C0A98228-374E-4E23-A4B2-4A4CD07FBA69}"/>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5" name="TextBox 3024">
          <a:extLst>
            <a:ext uri="{FF2B5EF4-FFF2-40B4-BE49-F238E27FC236}">
              <a16:creationId xmlns:a16="http://schemas.microsoft.com/office/drawing/2014/main" id="{0D8DEF85-55A7-4312-B1B4-226C46831FE2}"/>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6" name="TextBox 3025">
          <a:extLst>
            <a:ext uri="{FF2B5EF4-FFF2-40B4-BE49-F238E27FC236}">
              <a16:creationId xmlns:a16="http://schemas.microsoft.com/office/drawing/2014/main" id="{969F56C5-AA13-4DA5-8EBF-CDD8F598575E}"/>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84731" cy="264560"/>
    <xdr:sp macro="" textlink="">
      <xdr:nvSpPr>
        <xdr:cNvPr id="3027" name="TextBox 3026">
          <a:extLst>
            <a:ext uri="{FF2B5EF4-FFF2-40B4-BE49-F238E27FC236}">
              <a16:creationId xmlns:a16="http://schemas.microsoft.com/office/drawing/2014/main" id="{785C09F3-AC33-4EB5-85F8-E06E16D5C8B8}"/>
            </a:ext>
          </a:extLst>
        </xdr:cNvPr>
        <xdr:cNvSpPr txBox="1"/>
      </xdr:nvSpPr>
      <xdr:spPr>
        <a:xfrm>
          <a:off x="105727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3028" name="TextBox 3027">
          <a:extLst>
            <a:ext uri="{FF2B5EF4-FFF2-40B4-BE49-F238E27FC236}">
              <a16:creationId xmlns:a16="http://schemas.microsoft.com/office/drawing/2014/main" id="{63154081-8FB7-428B-8067-BFBF475B447B}"/>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3029" name="TextBox 3028">
          <a:extLst>
            <a:ext uri="{FF2B5EF4-FFF2-40B4-BE49-F238E27FC236}">
              <a16:creationId xmlns:a16="http://schemas.microsoft.com/office/drawing/2014/main" id="{34BD10F2-383D-4CF2-B5AF-DEB5F5D6312F}"/>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3030" name="TextBox 3029">
          <a:extLst>
            <a:ext uri="{FF2B5EF4-FFF2-40B4-BE49-F238E27FC236}">
              <a16:creationId xmlns:a16="http://schemas.microsoft.com/office/drawing/2014/main" id="{295047CC-7E61-46BF-8A25-7B9F9973ACF5}"/>
            </a:ext>
          </a:extLst>
        </xdr:cNvPr>
        <xdr:cNvSpPr txBox="1"/>
      </xdr:nvSpPr>
      <xdr:spPr>
        <a:xfrm>
          <a:off x="1753015" y="20478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3031" name="TextBox 3030">
          <a:extLst>
            <a:ext uri="{FF2B5EF4-FFF2-40B4-BE49-F238E27FC236}">
              <a16:creationId xmlns:a16="http://schemas.microsoft.com/office/drawing/2014/main" id="{15C84669-18DA-4B66-AF3C-672BDFC77D7C}"/>
            </a:ext>
          </a:extLst>
        </xdr:cNvPr>
        <xdr:cNvSpPr txBox="1"/>
      </xdr:nvSpPr>
      <xdr:spPr>
        <a:xfrm flipH="1">
          <a:off x="1057275" y="204787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2" name="TextBox 3031">
          <a:extLst>
            <a:ext uri="{FF2B5EF4-FFF2-40B4-BE49-F238E27FC236}">
              <a16:creationId xmlns:a16="http://schemas.microsoft.com/office/drawing/2014/main" id="{00000000-0008-0000-0100-00006E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3" name="TextBox 3032">
          <a:extLst>
            <a:ext uri="{FF2B5EF4-FFF2-40B4-BE49-F238E27FC236}">
              <a16:creationId xmlns:a16="http://schemas.microsoft.com/office/drawing/2014/main" id="{00000000-0008-0000-0100-00006F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4" name="TextBox 3033">
          <a:extLst>
            <a:ext uri="{FF2B5EF4-FFF2-40B4-BE49-F238E27FC236}">
              <a16:creationId xmlns:a16="http://schemas.microsoft.com/office/drawing/2014/main" id="{00000000-0008-0000-0100-000070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5" name="TextBox 3034">
          <a:extLst>
            <a:ext uri="{FF2B5EF4-FFF2-40B4-BE49-F238E27FC236}">
              <a16:creationId xmlns:a16="http://schemas.microsoft.com/office/drawing/2014/main" id="{00000000-0008-0000-0100-000071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6" name="TextBox 3035">
          <a:extLst>
            <a:ext uri="{FF2B5EF4-FFF2-40B4-BE49-F238E27FC236}">
              <a16:creationId xmlns:a16="http://schemas.microsoft.com/office/drawing/2014/main" id="{00000000-0008-0000-0100-00007E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7" name="TextBox 3036">
          <a:extLst>
            <a:ext uri="{FF2B5EF4-FFF2-40B4-BE49-F238E27FC236}">
              <a16:creationId xmlns:a16="http://schemas.microsoft.com/office/drawing/2014/main" id="{00000000-0008-0000-0100-00007F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8" name="TextBox 3037">
          <a:extLst>
            <a:ext uri="{FF2B5EF4-FFF2-40B4-BE49-F238E27FC236}">
              <a16:creationId xmlns:a16="http://schemas.microsoft.com/office/drawing/2014/main" id="{00000000-0008-0000-0100-000080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39" name="TextBox 3038">
          <a:extLst>
            <a:ext uri="{FF2B5EF4-FFF2-40B4-BE49-F238E27FC236}">
              <a16:creationId xmlns:a16="http://schemas.microsoft.com/office/drawing/2014/main" id="{00000000-0008-0000-0100-000081000000}"/>
            </a:ext>
          </a:extLst>
        </xdr:cNvPr>
        <xdr:cNvSpPr txBox="1"/>
      </xdr:nvSpPr>
      <xdr:spPr>
        <a:xfrm>
          <a:off x="2648365" y="11396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0" name="TextBox 3039">
          <a:extLst>
            <a:ext uri="{FF2B5EF4-FFF2-40B4-BE49-F238E27FC236}">
              <a16:creationId xmlns:a16="http://schemas.microsoft.com/office/drawing/2014/main" id="{00000000-0008-0000-0100-0000EE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1" name="TextBox 3040">
          <a:extLst>
            <a:ext uri="{FF2B5EF4-FFF2-40B4-BE49-F238E27FC236}">
              <a16:creationId xmlns:a16="http://schemas.microsoft.com/office/drawing/2014/main" id="{00000000-0008-0000-0100-0000EF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2" name="TextBox 3041">
          <a:extLst>
            <a:ext uri="{FF2B5EF4-FFF2-40B4-BE49-F238E27FC236}">
              <a16:creationId xmlns:a16="http://schemas.microsoft.com/office/drawing/2014/main" id="{00000000-0008-0000-0100-0000F0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3" name="TextBox 3042">
          <a:extLst>
            <a:ext uri="{FF2B5EF4-FFF2-40B4-BE49-F238E27FC236}">
              <a16:creationId xmlns:a16="http://schemas.microsoft.com/office/drawing/2014/main" id="{00000000-0008-0000-0100-0000F1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4" name="TextBox 3043">
          <a:extLst>
            <a:ext uri="{FF2B5EF4-FFF2-40B4-BE49-F238E27FC236}">
              <a16:creationId xmlns:a16="http://schemas.microsoft.com/office/drawing/2014/main" id="{00000000-0008-0000-0100-0000FE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5" name="TextBox 3044">
          <a:extLst>
            <a:ext uri="{FF2B5EF4-FFF2-40B4-BE49-F238E27FC236}">
              <a16:creationId xmlns:a16="http://schemas.microsoft.com/office/drawing/2014/main" id="{00000000-0008-0000-0100-0000FF00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6" name="TextBox 3045">
          <a:extLst>
            <a:ext uri="{FF2B5EF4-FFF2-40B4-BE49-F238E27FC236}">
              <a16:creationId xmlns:a16="http://schemas.microsoft.com/office/drawing/2014/main" id="{00000000-0008-0000-0100-00000001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047" name="TextBox 3046">
          <a:extLst>
            <a:ext uri="{FF2B5EF4-FFF2-40B4-BE49-F238E27FC236}">
              <a16:creationId xmlns:a16="http://schemas.microsoft.com/office/drawing/2014/main" id="{00000000-0008-0000-0100-000001010000}"/>
            </a:ext>
          </a:extLst>
        </xdr:cNvPr>
        <xdr:cNvSpPr txBox="1"/>
      </xdr:nvSpPr>
      <xdr:spPr>
        <a:xfrm>
          <a:off x="2648365" y="13073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48" name="TextBox 3047">
          <a:extLst>
            <a:ext uri="{FF2B5EF4-FFF2-40B4-BE49-F238E27FC236}">
              <a16:creationId xmlns:a16="http://schemas.microsoft.com/office/drawing/2014/main" id="{00000000-0008-0000-0100-0000EE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49" name="TextBox 3048">
          <a:extLst>
            <a:ext uri="{FF2B5EF4-FFF2-40B4-BE49-F238E27FC236}">
              <a16:creationId xmlns:a16="http://schemas.microsoft.com/office/drawing/2014/main" id="{00000000-0008-0000-0100-0000EF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0" name="TextBox 3049">
          <a:extLst>
            <a:ext uri="{FF2B5EF4-FFF2-40B4-BE49-F238E27FC236}">
              <a16:creationId xmlns:a16="http://schemas.microsoft.com/office/drawing/2014/main" id="{00000000-0008-0000-0100-0000F0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1" name="TextBox 3050">
          <a:extLst>
            <a:ext uri="{FF2B5EF4-FFF2-40B4-BE49-F238E27FC236}">
              <a16:creationId xmlns:a16="http://schemas.microsoft.com/office/drawing/2014/main" id="{00000000-0008-0000-0100-0000F1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2" name="TextBox 3051">
          <a:extLst>
            <a:ext uri="{FF2B5EF4-FFF2-40B4-BE49-F238E27FC236}">
              <a16:creationId xmlns:a16="http://schemas.microsoft.com/office/drawing/2014/main" id="{00000000-0008-0000-0100-0000FE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3" name="TextBox 3052">
          <a:extLst>
            <a:ext uri="{FF2B5EF4-FFF2-40B4-BE49-F238E27FC236}">
              <a16:creationId xmlns:a16="http://schemas.microsoft.com/office/drawing/2014/main" id="{00000000-0008-0000-0100-0000FF00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4" name="TextBox 3053">
          <a:extLst>
            <a:ext uri="{FF2B5EF4-FFF2-40B4-BE49-F238E27FC236}">
              <a16:creationId xmlns:a16="http://schemas.microsoft.com/office/drawing/2014/main" id="{00000000-0008-0000-0100-00000001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055" name="TextBox 3054">
          <a:extLst>
            <a:ext uri="{FF2B5EF4-FFF2-40B4-BE49-F238E27FC236}">
              <a16:creationId xmlns:a16="http://schemas.microsoft.com/office/drawing/2014/main" id="{00000000-0008-0000-0100-000001010000}"/>
            </a:ext>
          </a:extLst>
        </xdr:cNvPr>
        <xdr:cNvSpPr txBox="1"/>
      </xdr:nvSpPr>
      <xdr:spPr>
        <a:xfrm>
          <a:off x="2648365" y="134540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056" name="TextBox 3055">
          <a:extLst>
            <a:ext uri="{FF2B5EF4-FFF2-40B4-BE49-F238E27FC236}">
              <a16:creationId xmlns:a16="http://schemas.microsoft.com/office/drawing/2014/main" id="{63154081-8FB7-428B-8067-BFBF475B447B}"/>
            </a:ext>
          </a:extLst>
        </xdr:cNvPr>
        <xdr:cNvSpPr txBox="1"/>
      </xdr:nvSpPr>
      <xdr:spPr>
        <a:xfrm>
          <a:off x="2648365" y="23436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057" name="TextBox 3056">
          <a:extLst>
            <a:ext uri="{FF2B5EF4-FFF2-40B4-BE49-F238E27FC236}">
              <a16:creationId xmlns:a16="http://schemas.microsoft.com/office/drawing/2014/main" id="{34BD10F2-383D-4CF2-B5AF-DEB5F5D6312F}"/>
            </a:ext>
          </a:extLst>
        </xdr:cNvPr>
        <xdr:cNvSpPr txBox="1"/>
      </xdr:nvSpPr>
      <xdr:spPr>
        <a:xfrm>
          <a:off x="2648365" y="23436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058" name="TextBox 3057">
          <a:extLst>
            <a:ext uri="{FF2B5EF4-FFF2-40B4-BE49-F238E27FC236}">
              <a16:creationId xmlns:a16="http://schemas.microsoft.com/office/drawing/2014/main" id="{295047CC-7E61-46BF-8A25-7B9F9973ACF5}"/>
            </a:ext>
          </a:extLst>
        </xdr:cNvPr>
        <xdr:cNvSpPr txBox="1"/>
      </xdr:nvSpPr>
      <xdr:spPr>
        <a:xfrm>
          <a:off x="2648365" y="23436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3059" name="TextBox 3058">
          <a:extLst>
            <a:ext uri="{FF2B5EF4-FFF2-40B4-BE49-F238E27FC236}">
              <a16:creationId xmlns:a16="http://schemas.microsoft.com/office/drawing/2014/main" id="{15C84669-18DA-4B66-AF3C-672BDFC77D7C}"/>
            </a:ext>
          </a:extLst>
        </xdr:cNvPr>
        <xdr:cNvSpPr txBox="1"/>
      </xdr:nvSpPr>
      <xdr:spPr>
        <a:xfrm flipH="1">
          <a:off x="990600" y="23436262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0" name="TextBox 3059">
          <a:extLst>
            <a:ext uri="{FF2B5EF4-FFF2-40B4-BE49-F238E27FC236}">
              <a16:creationId xmlns:a16="http://schemas.microsoft.com/office/drawing/2014/main" id="{00000000-0008-0000-0100-00006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1" name="TextBox 3060">
          <a:extLst>
            <a:ext uri="{FF2B5EF4-FFF2-40B4-BE49-F238E27FC236}">
              <a16:creationId xmlns:a16="http://schemas.microsoft.com/office/drawing/2014/main" id="{00000000-0008-0000-0100-00006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2" name="TextBox 3061">
          <a:extLst>
            <a:ext uri="{FF2B5EF4-FFF2-40B4-BE49-F238E27FC236}">
              <a16:creationId xmlns:a16="http://schemas.microsoft.com/office/drawing/2014/main" id="{00000000-0008-0000-0100-000070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3" name="TextBox 3062">
          <a:extLst>
            <a:ext uri="{FF2B5EF4-FFF2-40B4-BE49-F238E27FC236}">
              <a16:creationId xmlns:a16="http://schemas.microsoft.com/office/drawing/2014/main" id="{00000000-0008-0000-0100-000071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4" name="TextBox 3063">
          <a:extLst>
            <a:ext uri="{FF2B5EF4-FFF2-40B4-BE49-F238E27FC236}">
              <a16:creationId xmlns:a16="http://schemas.microsoft.com/office/drawing/2014/main" id="{00000000-0008-0000-0100-00007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5" name="TextBox 3064">
          <a:extLst>
            <a:ext uri="{FF2B5EF4-FFF2-40B4-BE49-F238E27FC236}">
              <a16:creationId xmlns:a16="http://schemas.microsoft.com/office/drawing/2014/main" id="{00000000-0008-0000-0100-00007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6" name="TextBox 3065">
          <a:extLst>
            <a:ext uri="{FF2B5EF4-FFF2-40B4-BE49-F238E27FC236}">
              <a16:creationId xmlns:a16="http://schemas.microsoft.com/office/drawing/2014/main" id="{00000000-0008-0000-0100-000080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7" name="TextBox 3066">
          <a:extLst>
            <a:ext uri="{FF2B5EF4-FFF2-40B4-BE49-F238E27FC236}">
              <a16:creationId xmlns:a16="http://schemas.microsoft.com/office/drawing/2014/main" id="{00000000-0008-0000-0100-000081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8" name="TextBox 3067">
          <a:extLst>
            <a:ext uri="{FF2B5EF4-FFF2-40B4-BE49-F238E27FC236}">
              <a16:creationId xmlns:a16="http://schemas.microsoft.com/office/drawing/2014/main" id="{00000000-0008-0000-0100-0000E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69" name="TextBox 3068">
          <a:extLst>
            <a:ext uri="{FF2B5EF4-FFF2-40B4-BE49-F238E27FC236}">
              <a16:creationId xmlns:a16="http://schemas.microsoft.com/office/drawing/2014/main" id="{00000000-0008-0000-0100-0000E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0" name="TextBox 3069">
          <a:extLst>
            <a:ext uri="{FF2B5EF4-FFF2-40B4-BE49-F238E27FC236}">
              <a16:creationId xmlns:a16="http://schemas.microsoft.com/office/drawing/2014/main" id="{00000000-0008-0000-0100-0000F0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1" name="TextBox 3070">
          <a:extLst>
            <a:ext uri="{FF2B5EF4-FFF2-40B4-BE49-F238E27FC236}">
              <a16:creationId xmlns:a16="http://schemas.microsoft.com/office/drawing/2014/main" id="{00000000-0008-0000-0100-0000F1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2" name="TextBox 3071">
          <a:extLst>
            <a:ext uri="{FF2B5EF4-FFF2-40B4-BE49-F238E27FC236}">
              <a16:creationId xmlns:a16="http://schemas.microsoft.com/office/drawing/2014/main" id="{00000000-0008-0000-0100-0000F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3" name="TextBox 3072">
          <a:extLst>
            <a:ext uri="{FF2B5EF4-FFF2-40B4-BE49-F238E27FC236}">
              <a16:creationId xmlns:a16="http://schemas.microsoft.com/office/drawing/2014/main" id="{00000000-0008-0000-0100-0000F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4" name="TextBox 3073">
          <a:extLst>
            <a:ext uri="{FF2B5EF4-FFF2-40B4-BE49-F238E27FC236}">
              <a16:creationId xmlns:a16="http://schemas.microsoft.com/office/drawing/2014/main" id="{00000000-0008-0000-0100-00000001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5" name="TextBox 3074">
          <a:extLst>
            <a:ext uri="{FF2B5EF4-FFF2-40B4-BE49-F238E27FC236}">
              <a16:creationId xmlns:a16="http://schemas.microsoft.com/office/drawing/2014/main" id="{00000000-0008-0000-0100-00000101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6" name="TextBox 3075">
          <a:extLst>
            <a:ext uri="{FF2B5EF4-FFF2-40B4-BE49-F238E27FC236}">
              <a16:creationId xmlns:a16="http://schemas.microsoft.com/office/drawing/2014/main" id="{00000000-0008-0000-0100-0000E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7" name="TextBox 3076">
          <a:extLst>
            <a:ext uri="{FF2B5EF4-FFF2-40B4-BE49-F238E27FC236}">
              <a16:creationId xmlns:a16="http://schemas.microsoft.com/office/drawing/2014/main" id="{00000000-0008-0000-0100-0000E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8" name="TextBox 3077">
          <a:extLst>
            <a:ext uri="{FF2B5EF4-FFF2-40B4-BE49-F238E27FC236}">
              <a16:creationId xmlns:a16="http://schemas.microsoft.com/office/drawing/2014/main" id="{00000000-0008-0000-0100-0000F0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79" name="TextBox 3078">
          <a:extLst>
            <a:ext uri="{FF2B5EF4-FFF2-40B4-BE49-F238E27FC236}">
              <a16:creationId xmlns:a16="http://schemas.microsoft.com/office/drawing/2014/main" id="{00000000-0008-0000-0100-0000F1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0" name="TextBox 3079">
          <a:extLst>
            <a:ext uri="{FF2B5EF4-FFF2-40B4-BE49-F238E27FC236}">
              <a16:creationId xmlns:a16="http://schemas.microsoft.com/office/drawing/2014/main" id="{00000000-0008-0000-0100-0000FE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1" name="TextBox 3080">
          <a:extLst>
            <a:ext uri="{FF2B5EF4-FFF2-40B4-BE49-F238E27FC236}">
              <a16:creationId xmlns:a16="http://schemas.microsoft.com/office/drawing/2014/main" id="{00000000-0008-0000-0100-0000FF00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2" name="TextBox 3081">
          <a:extLst>
            <a:ext uri="{FF2B5EF4-FFF2-40B4-BE49-F238E27FC236}">
              <a16:creationId xmlns:a16="http://schemas.microsoft.com/office/drawing/2014/main" id="{00000000-0008-0000-0100-00000001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3" name="TextBox 3082">
          <a:extLst>
            <a:ext uri="{FF2B5EF4-FFF2-40B4-BE49-F238E27FC236}">
              <a16:creationId xmlns:a16="http://schemas.microsoft.com/office/drawing/2014/main" id="{00000000-0008-0000-0100-000001010000}"/>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4" name="TextBox 3083">
          <a:extLst>
            <a:ext uri="{FF2B5EF4-FFF2-40B4-BE49-F238E27FC236}">
              <a16:creationId xmlns:a16="http://schemas.microsoft.com/office/drawing/2014/main" id="{63154081-8FB7-428B-8067-BFBF475B447B}"/>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5" name="TextBox 3084">
          <a:extLst>
            <a:ext uri="{FF2B5EF4-FFF2-40B4-BE49-F238E27FC236}">
              <a16:creationId xmlns:a16="http://schemas.microsoft.com/office/drawing/2014/main" id="{34BD10F2-383D-4CF2-B5AF-DEB5F5D6312F}"/>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3086" name="TextBox 3085">
          <a:extLst>
            <a:ext uri="{FF2B5EF4-FFF2-40B4-BE49-F238E27FC236}">
              <a16:creationId xmlns:a16="http://schemas.microsoft.com/office/drawing/2014/main" id="{295047CC-7E61-46BF-8A25-7B9F9973ACF5}"/>
            </a:ext>
          </a:extLst>
        </xdr:cNvPr>
        <xdr:cNvSpPr txBox="1"/>
      </xdr:nvSpPr>
      <xdr:spPr>
        <a:xfrm>
          <a:off x="2648365" y="261023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3087" name="TextBox 3086">
          <a:extLst>
            <a:ext uri="{FF2B5EF4-FFF2-40B4-BE49-F238E27FC236}">
              <a16:creationId xmlns:a16="http://schemas.microsoft.com/office/drawing/2014/main" id="{15C84669-18DA-4B66-AF3C-672BDFC77D7C}"/>
            </a:ext>
          </a:extLst>
        </xdr:cNvPr>
        <xdr:cNvSpPr txBox="1"/>
      </xdr:nvSpPr>
      <xdr:spPr>
        <a:xfrm flipH="1">
          <a:off x="990600" y="2610231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88" name="TextBox 3087">
          <a:extLst>
            <a:ext uri="{FF2B5EF4-FFF2-40B4-BE49-F238E27FC236}">
              <a16:creationId xmlns:a16="http://schemas.microsoft.com/office/drawing/2014/main" id="{00000000-0008-0000-0100-00001A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89" name="TextBox 3088">
          <a:extLst>
            <a:ext uri="{FF2B5EF4-FFF2-40B4-BE49-F238E27FC236}">
              <a16:creationId xmlns:a16="http://schemas.microsoft.com/office/drawing/2014/main" id="{00000000-0008-0000-0100-00001B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0" name="TextBox 3089">
          <a:extLst>
            <a:ext uri="{FF2B5EF4-FFF2-40B4-BE49-F238E27FC236}">
              <a16:creationId xmlns:a16="http://schemas.microsoft.com/office/drawing/2014/main" id="{00000000-0008-0000-0100-00001C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1" name="TextBox 3090">
          <a:extLst>
            <a:ext uri="{FF2B5EF4-FFF2-40B4-BE49-F238E27FC236}">
              <a16:creationId xmlns:a16="http://schemas.microsoft.com/office/drawing/2014/main" id="{00000000-0008-0000-0100-00001D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2" name="TextBox 3091">
          <a:extLst>
            <a:ext uri="{FF2B5EF4-FFF2-40B4-BE49-F238E27FC236}">
              <a16:creationId xmlns:a16="http://schemas.microsoft.com/office/drawing/2014/main" id="{00000000-0008-0000-0100-000036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3" name="TextBox 3092">
          <a:extLst>
            <a:ext uri="{FF2B5EF4-FFF2-40B4-BE49-F238E27FC236}">
              <a16:creationId xmlns:a16="http://schemas.microsoft.com/office/drawing/2014/main" id="{00000000-0008-0000-0100-000037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4" name="TextBox 3093">
          <a:extLst>
            <a:ext uri="{FF2B5EF4-FFF2-40B4-BE49-F238E27FC236}">
              <a16:creationId xmlns:a16="http://schemas.microsoft.com/office/drawing/2014/main" id="{00000000-0008-0000-0100-000038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5" name="TextBox 3094">
          <a:extLst>
            <a:ext uri="{FF2B5EF4-FFF2-40B4-BE49-F238E27FC236}">
              <a16:creationId xmlns:a16="http://schemas.microsoft.com/office/drawing/2014/main" id="{00000000-0008-0000-0100-000039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6" name="TextBox 3095">
          <a:extLst>
            <a:ext uri="{FF2B5EF4-FFF2-40B4-BE49-F238E27FC236}">
              <a16:creationId xmlns:a16="http://schemas.microsoft.com/office/drawing/2014/main" id="{00000000-0008-0000-0100-000062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7" name="TextBox 3096">
          <a:extLst>
            <a:ext uri="{FF2B5EF4-FFF2-40B4-BE49-F238E27FC236}">
              <a16:creationId xmlns:a16="http://schemas.microsoft.com/office/drawing/2014/main" id="{00000000-0008-0000-0100-000063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8" name="TextBox 3097">
          <a:extLst>
            <a:ext uri="{FF2B5EF4-FFF2-40B4-BE49-F238E27FC236}">
              <a16:creationId xmlns:a16="http://schemas.microsoft.com/office/drawing/2014/main" id="{00000000-0008-0000-0100-000064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099" name="TextBox 3098">
          <a:extLst>
            <a:ext uri="{FF2B5EF4-FFF2-40B4-BE49-F238E27FC236}">
              <a16:creationId xmlns:a16="http://schemas.microsoft.com/office/drawing/2014/main" id="{00000000-0008-0000-0100-000065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0" name="TextBox 3099">
          <a:extLst>
            <a:ext uri="{FF2B5EF4-FFF2-40B4-BE49-F238E27FC236}">
              <a16:creationId xmlns:a16="http://schemas.microsoft.com/office/drawing/2014/main" id="{00000000-0008-0000-0100-00006A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1" name="TextBox 3100">
          <a:extLst>
            <a:ext uri="{FF2B5EF4-FFF2-40B4-BE49-F238E27FC236}">
              <a16:creationId xmlns:a16="http://schemas.microsoft.com/office/drawing/2014/main" id="{00000000-0008-0000-0100-00006B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2" name="TextBox 3101">
          <a:extLst>
            <a:ext uri="{FF2B5EF4-FFF2-40B4-BE49-F238E27FC236}">
              <a16:creationId xmlns:a16="http://schemas.microsoft.com/office/drawing/2014/main" id="{00000000-0008-0000-0100-00006C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3" name="TextBox 3102">
          <a:extLst>
            <a:ext uri="{FF2B5EF4-FFF2-40B4-BE49-F238E27FC236}">
              <a16:creationId xmlns:a16="http://schemas.microsoft.com/office/drawing/2014/main" id="{00000000-0008-0000-0100-00006D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4" name="TextBox 3103">
          <a:extLst>
            <a:ext uri="{FF2B5EF4-FFF2-40B4-BE49-F238E27FC236}">
              <a16:creationId xmlns:a16="http://schemas.microsoft.com/office/drawing/2014/main" id="{00000000-0008-0000-0100-00007A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5" name="TextBox 3104">
          <a:extLst>
            <a:ext uri="{FF2B5EF4-FFF2-40B4-BE49-F238E27FC236}">
              <a16:creationId xmlns:a16="http://schemas.microsoft.com/office/drawing/2014/main" id="{00000000-0008-0000-0100-00007B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6" name="TextBox 3105">
          <a:extLst>
            <a:ext uri="{FF2B5EF4-FFF2-40B4-BE49-F238E27FC236}">
              <a16:creationId xmlns:a16="http://schemas.microsoft.com/office/drawing/2014/main" id="{00000000-0008-0000-0100-00007C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3107" name="TextBox 3106">
          <a:extLst>
            <a:ext uri="{FF2B5EF4-FFF2-40B4-BE49-F238E27FC236}">
              <a16:creationId xmlns:a16="http://schemas.microsoft.com/office/drawing/2014/main" id="{00000000-0008-0000-0100-00007D000000}"/>
            </a:ext>
          </a:extLst>
        </xdr:cNvPr>
        <xdr:cNvSpPr txBox="1"/>
      </xdr:nvSpPr>
      <xdr:spPr>
        <a:xfrm>
          <a:off x="1010065" y="21545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08" name="TextBox 3107">
          <a:extLst>
            <a:ext uri="{FF2B5EF4-FFF2-40B4-BE49-F238E27FC236}">
              <a16:creationId xmlns:a16="http://schemas.microsoft.com/office/drawing/2014/main" id="{00000000-0008-0000-0100-0000B2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09" name="TextBox 3108">
          <a:extLst>
            <a:ext uri="{FF2B5EF4-FFF2-40B4-BE49-F238E27FC236}">
              <a16:creationId xmlns:a16="http://schemas.microsoft.com/office/drawing/2014/main" id="{00000000-0008-0000-0100-0000B3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0" name="TextBox 3109">
          <a:extLst>
            <a:ext uri="{FF2B5EF4-FFF2-40B4-BE49-F238E27FC236}">
              <a16:creationId xmlns:a16="http://schemas.microsoft.com/office/drawing/2014/main" id="{00000000-0008-0000-0100-0000B4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1" name="TextBox 3110">
          <a:extLst>
            <a:ext uri="{FF2B5EF4-FFF2-40B4-BE49-F238E27FC236}">
              <a16:creationId xmlns:a16="http://schemas.microsoft.com/office/drawing/2014/main" id="{00000000-0008-0000-0100-0000B5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2" name="TextBox 3111">
          <a:extLst>
            <a:ext uri="{FF2B5EF4-FFF2-40B4-BE49-F238E27FC236}">
              <a16:creationId xmlns:a16="http://schemas.microsoft.com/office/drawing/2014/main" id="{00000000-0008-0000-0100-0000CE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3" name="TextBox 3112">
          <a:extLst>
            <a:ext uri="{FF2B5EF4-FFF2-40B4-BE49-F238E27FC236}">
              <a16:creationId xmlns:a16="http://schemas.microsoft.com/office/drawing/2014/main" id="{00000000-0008-0000-0100-0000CF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4" name="TextBox 3113">
          <a:extLst>
            <a:ext uri="{FF2B5EF4-FFF2-40B4-BE49-F238E27FC236}">
              <a16:creationId xmlns:a16="http://schemas.microsoft.com/office/drawing/2014/main" id="{00000000-0008-0000-0100-0000D0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5" name="TextBox 3114">
          <a:extLst>
            <a:ext uri="{FF2B5EF4-FFF2-40B4-BE49-F238E27FC236}">
              <a16:creationId xmlns:a16="http://schemas.microsoft.com/office/drawing/2014/main" id="{00000000-0008-0000-0100-0000D1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6" name="TextBox 3115">
          <a:extLst>
            <a:ext uri="{FF2B5EF4-FFF2-40B4-BE49-F238E27FC236}">
              <a16:creationId xmlns:a16="http://schemas.microsoft.com/office/drawing/2014/main" id="{00000000-0008-0000-0100-0000E2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7" name="TextBox 3116">
          <a:extLst>
            <a:ext uri="{FF2B5EF4-FFF2-40B4-BE49-F238E27FC236}">
              <a16:creationId xmlns:a16="http://schemas.microsoft.com/office/drawing/2014/main" id="{00000000-0008-0000-0100-0000E3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8" name="TextBox 3117">
          <a:extLst>
            <a:ext uri="{FF2B5EF4-FFF2-40B4-BE49-F238E27FC236}">
              <a16:creationId xmlns:a16="http://schemas.microsoft.com/office/drawing/2014/main" id="{00000000-0008-0000-0100-0000E4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19" name="TextBox 3118">
          <a:extLst>
            <a:ext uri="{FF2B5EF4-FFF2-40B4-BE49-F238E27FC236}">
              <a16:creationId xmlns:a16="http://schemas.microsoft.com/office/drawing/2014/main" id="{00000000-0008-0000-0100-0000E5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0" name="TextBox 3119">
          <a:extLst>
            <a:ext uri="{FF2B5EF4-FFF2-40B4-BE49-F238E27FC236}">
              <a16:creationId xmlns:a16="http://schemas.microsoft.com/office/drawing/2014/main" id="{00000000-0008-0000-0100-0000EA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1" name="TextBox 3120">
          <a:extLst>
            <a:ext uri="{FF2B5EF4-FFF2-40B4-BE49-F238E27FC236}">
              <a16:creationId xmlns:a16="http://schemas.microsoft.com/office/drawing/2014/main" id="{00000000-0008-0000-0100-0000EB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2" name="TextBox 3121">
          <a:extLst>
            <a:ext uri="{FF2B5EF4-FFF2-40B4-BE49-F238E27FC236}">
              <a16:creationId xmlns:a16="http://schemas.microsoft.com/office/drawing/2014/main" id="{00000000-0008-0000-0100-0000EC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3" name="TextBox 3122">
          <a:extLst>
            <a:ext uri="{FF2B5EF4-FFF2-40B4-BE49-F238E27FC236}">
              <a16:creationId xmlns:a16="http://schemas.microsoft.com/office/drawing/2014/main" id="{00000000-0008-0000-0100-0000ED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4" name="TextBox 3123">
          <a:extLst>
            <a:ext uri="{FF2B5EF4-FFF2-40B4-BE49-F238E27FC236}">
              <a16:creationId xmlns:a16="http://schemas.microsoft.com/office/drawing/2014/main" id="{00000000-0008-0000-0100-0000FA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5" name="TextBox 3124">
          <a:extLst>
            <a:ext uri="{FF2B5EF4-FFF2-40B4-BE49-F238E27FC236}">
              <a16:creationId xmlns:a16="http://schemas.microsoft.com/office/drawing/2014/main" id="{00000000-0008-0000-0100-0000FB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6" name="TextBox 3125">
          <a:extLst>
            <a:ext uri="{FF2B5EF4-FFF2-40B4-BE49-F238E27FC236}">
              <a16:creationId xmlns:a16="http://schemas.microsoft.com/office/drawing/2014/main" id="{00000000-0008-0000-0100-0000FC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3127" name="TextBox 3126">
          <a:extLst>
            <a:ext uri="{FF2B5EF4-FFF2-40B4-BE49-F238E27FC236}">
              <a16:creationId xmlns:a16="http://schemas.microsoft.com/office/drawing/2014/main" id="{00000000-0008-0000-0100-0000FD000000}"/>
            </a:ext>
          </a:extLst>
        </xdr:cNvPr>
        <xdr:cNvSpPr txBox="1"/>
      </xdr:nvSpPr>
      <xdr:spPr>
        <a:xfrm>
          <a:off x="1010065" y="24022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28" name="TextBox 3127">
          <a:extLst>
            <a:ext uri="{FF2B5EF4-FFF2-40B4-BE49-F238E27FC236}">
              <a16:creationId xmlns:a16="http://schemas.microsoft.com/office/drawing/2014/main" id="{00000000-0008-0000-0100-0000B2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29" name="TextBox 3128">
          <a:extLst>
            <a:ext uri="{FF2B5EF4-FFF2-40B4-BE49-F238E27FC236}">
              <a16:creationId xmlns:a16="http://schemas.microsoft.com/office/drawing/2014/main" id="{00000000-0008-0000-0100-0000B3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0" name="TextBox 3129">
          <a:extLst>
            <a:ext uri="{FF2B5EF4-FFF2-40B4-BE49-F238E27FC236}">
              <a16:creationId xmlns:a16="http://schemas.microsoft.com/office/drawing/2014/main" id="{00000000-0008-0000-0100-0000B4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1" name="TextBox 3130">
          <a:extLst>
            <a:ext uri="{FF2B5EF4-FFF2-40B4-BE49-F238E27FC236}">
              <a16:creationId xmlns:a16="http://schemas.microsoft.com/office/drawing/2014/main" id="{00000000-0008-0000-0100-0000B5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2" name="TextBox 3131">
          <a:extLst>
            <a:ext uri="{FF2B5EF4-FFF2-40B4-BE49-F238E27FC236}">
              <a16:creationId xmlns:a16="http://schemas.microsoft.com/office/drawing/2014/main" id="{00000000-0008-0000-0100-0000CE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3" name="TextBox 3132">
          <a:extLst>
            <a:ext uri="{FF2B5EF4-FFF2-40B4-BE49-F238E27FC236}">
              <a16:creationId xmlns:a16="http://schemas.microsoft.com/office/drawing/2014/main" id="{00000000-0008-0000-0100-0000CF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4" name="TextBox 3133">
          <a:extLst>
            <a:ext uri="{FF2B5EF4-FFF2-40B4-BE49-F238E27FC236}">
              <a16:creationId xmlns:a16="http://schemas.microsoft.com/office/drawing/2014/main" id="{00000000-0008-0000-0100-0000D0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5" name="TextBox 3134">
          <a:extLst>
            <a:ext uri="{FF2B5EF4-FFF2-40B4-BE49-F238E27FC236}">
              <a16:creationId xmlns:a16="http://schemas.microsoft.com/office/drawing/2014/main" id="{00000000-0008-0000-0100-0000D1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6" name="TextBox 3135">
          <a:extLst>
            <a:ext uri="{FF2B5EF4-FFF2-40B4-BE49-F238E27FC236}">
              <a16:creationId xmlns:a16="http://schemas.microsoft.com/office/drawing/2014/main" id="{00000000-0008-0000-0100-0000E2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7" name="TextBox 3136">
          <a:extLst>
            <a:ext uri="{FF2B5EF4-FFF2-40B4-BE49-F238E27FC236}">
              <a16:creationId xmlns:a16="http://schemas.microsoft.com/office/drawing/2014/main" id="{00000000-0008-0000-0100-0000E3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8" name="TextBox 3137">
          <a:extLst>
            <a:ext uri="{FF2B5EF4-FFF2-40B4-BE49-F238E27FC236}">
              <a16:creationId xmlns:a16="http://schemas.microsoft.com/office/drawing/2014/main" id="{00000000-0008-0000-0100-0000E4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39" name="TextBox 3138">
          <a:extLst>
            <a:ext uri="{FF2B5EF4-FFF2-40B4-BE49-F238E27FC236}">
              <a16:creationId xmlns:a16="http://schemas.microsoft.com/office/drawing/2014/main" id="{00000000-0008-0000-0100-0000E5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0" name="TextBox 3139">
          <a:extLst>
            <a:ext uri="{FF2B5EF4-FFF2-40B4-BE49-F238E27FC236}">
              <a16:creationId xmlns:a16="http://schemas.microsoft.com/office/drawing/2014/main" id="{00000000-0008-0000-0100-0000EA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1" name="TextBox 3140">
          <a:extLst>
            <a:ext uri="{FF2B5EF4-FFF2-40B4-BE49-F238E27FC236}">
              <a16:creationId xmlns:a16="http://schemas.microsoft.com/office/drawing/2014/main" id="{00000000-0008-0000-0100-0000EB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2" name="TextBox 3141">
          <a:extLst>
            <a:ext uri="{FF2B5EF4-FFF2-40B4-BE49-F238E27FC236}">
              <a16:creationId xmlns:a16="http://schemas.microsoft.com/office/drawing/2014/main" id="{00000000-0008-0000-0100-0000EC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3" name="TextBox 3142">
          <a:extLst>
            <a:ext uri="{FF2B5EF4-FFF2-40B4-BE49-F238E27FC236}">
              <a16:creationId xmlns:a16="http://schemas.microsoft.com/office/drawing/2014/main" id="{00000000-0008-0000-0100-0000ED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4" name="TextBox 3143">
          <a:extLst>
            <a:ext uri="{FF2B5EF4-FFF2-40B4-BE49-F238E27FC236}">
              <a16:creationId xmlns:a16="http://schemas.microsoft.com/office/drawing/2014/main" id="{00000000-0008-0000-0100-0000FA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5" name="TextBox 3144">
          <a:extLst>
            <a:ext uri="{FF2B5EF4-FFF2-40B4-BE49-F238E27FC236}">
              <a16:creationId xmlns:a16="http://schemas.microsoft.com/office/drawing/2014/main" id="{00000000-0008-0000-0100-0000FB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6" name="TextBox 3145">
          <a:extLst>
            <a:ext uri="{FF2B5EF4-FFF2-40B4-BE49-F238E27FC236}">
              <a16:creationId xmlns:a16="http://schemas.microsoft.com/office/drawing/2014/main" id="{00000000-0008-0000-0100-0000FC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3147" name="TextBox 3146">
          <a:extLst>
            <a:ext uri="{FF2B5EF4-FFF2-40B4-BE49-F238E27FC236}">
              <a16:creationId xmlns:a16="http://schemas.microsoft.com/office/drawing/2014/main" id="{00000000-0008-0000-0100-0000FD000000}"/>
            </a:ext>
          </a:extLst>
        </xdr:cNvPr>
        <xdr:cNvSpPr txBox="1"/>
      </xdr:nvSpPr>
      <xdr:spPr>
        <a:xfrm>
          <a:off x="1010065" y="2459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48" name="TextBox 3147">
          <a:extLst>
            <a:ext uri="{FF2B5EF4-FFF2-40B4-BE49-F238E27FC236}">
              <a16:creationId xmlns:a16="http://schemas.microsoft.com/office/drawing/2014/main" id="{C0A98228-374E-4E23-A4B2-4A4CD07FBA69}"/>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49" name="TextBox 3148">
          <a:extLst>
            <a:ext uri="{FF2B5EF4-FFF2-40B4-BE49-F238E27FC236}">
              <a16:creationId xmlns:a16="http://schemas.microsoft.com/office/drawing/2014/main" id="{0D8DEF85-55A7-4312-B1B4-226C46831FE2}"/>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0" name="TextBox 3149">
          <a:extLst>
            <a:ext uri="{FF2B5EF4-FFF2-40B4-BE49-F238E27FC236}">
              <a16:creationId xmlns:a16="http://schemas.microsoft.com/office/drawing/2014/main" id="{969F56C5-AA13-4DA5-8EBF-CDD8F598575E}"/>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1" name="TextBox 3150">
          <a:extLst>
            <a:ext uri="{FF2B5EF4-FFF2-40B4-BE49-F238E27FC236}">
              <a16:creationId xmlns:a16="http://schemas.microsoft.com/office/drawing/2014/main" id="{785C09F3-AC33-4EB5-85F8-E06E16D5C8B8}"/>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3152" name="TextBox 3151">
          <a:extLst>
            <a:ext uri="{FF2B5EF4-FFF2-40B4-BE49-F238E27FC236}">
              <a16:creationId xmlns:a16="http://schemas.microsoft.com/office/drawing/2014/main" id="{15C84669-18DA-4B66-AF3C-672BDFC77D7C}"/>
            </a:ext>
          </a:extLst>
        </xdr:cNvPr>
        <xdr:cNvSpPr txBox="1"/>
      </xdr:nvSpPr>
      <xdr:spPr>
        <a:xfrm flipH="1">
          <a:off x="314325" y="417385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3" name="TextBox 3152">
          <a:extLst>
            <a:ext uri="{FF2B5EF4-FFF2-40B4-BE49-F238E27FC236}">
              <a16:creationId xmlns:a16="http://schemas.microsoft.com/office/drawing/2014/main" id="{C0A98228-374E-4E23-A4B2-4A4CD07FBA69}"/>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4" name="TextBox 3153">
          <a:extLst>
            <a:ext uri="{FF2B5EF4-FFF2-40B4-BE49-F238E27FC236}">
              <a16:creationId xmlns:a16="http://schemas.microsoft.com/office/drawing/2014/main" id="{0D8DEF85-55A7-4312-B1B4-226C46831FE2}"/>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5" name="TextBox 3154">
          <a:extLst>
            <a:ext uri="{FF2B5EF4-FFF2-40B4-BE49-F238E27FC236}">
              <a16:creationId xmlns:a16="http://schemas.microsoft.com/office/drawing/2014/main" id="{969F56C5-AA13-4DA5-8EBF-CDD8F598575E}"/>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3156" name="TextBox 3155">
          <a:extLst>
            <a:ext uri="{FF2B5EF4-FFF2-40B4-BE49-F238E27FC236}">
              <a16:creationId xmlns:a16="http://schemas.microsoft.com/office/drawing/2014/main" id="{785C09F3-AC33-4EB5-85F8-E06E16D5C8B8}"/>
            </a:ext>
          </a:extLst>
        </xdr:cNvPr>
        <xdr:cNvSpPr txBox="1"/>
      </xdr:nvSpPr>
      <xdr:spPr>
        <a:xfrm>
          <a:off x="1010065" y="41738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3157" name="TextBox 3156">
          <a:extLst>
            <a:ext uri="{FF2B5EF4-FFF2-40B4-BE49-F238E27FC236}">
              <a16:creationId xmlns:a16="http://schemas.microsoft.com/office/drawing/2014/main" id="{15C84669-18DA-4B66-AF3C-672BDFC77D7C}"/>
            </a:ext>
          </a:extLst>
        </xdr:cNvPr>
        <xdr:cNvSpPr txBox="1"/>
      </xdr:nvSpPr>
      <xdr:spPr>
        <a:xfrm flipH="1">
          <a:off x="314325" y="4173855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99</xdr:row>
      <xdr:rowOff>0</xdr:rowOff>
    </xdr:from>
    <xdr:ext cx="184731" cy="264560"/>
    <xdr:sp macro="" textlink="">
      <xdr:nvSpPr>
        <xdr:cNvPr id="2" name="TextBox 1">
          <a:extLst>
            <a:ext uri="{FF2B5EF4-FFF2-40B4-BE49-F238E27FC236}">
              <a16:creationId xmlns:a16="http://schemas.microsoft.com/office/drawing/2014/main" id="{00000000-0008-0000-0000-00001A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3" name="TextBox 2">
          <a:extLst>
            <a:ext uri="{FF2B5EF4-FFF2-40B4-BE49-F238E27FC236}">
              <a16:creationId xmlns:a16="http://schemas.microsoft.com/office/drawing/2014/main" id="{00000000-0008-0000-0000-00001B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4" name="TextBox 3">
          <a:extLst>
            <a:ext uri="{FF2B5EF4-FFF2-40B4-BE49-F238E27FC236}">
              <a16:creationId xmlns:a16="http://schemas.microsoft.com/office/drawing/2014/main" id="{00000000-0008-0000-0000-00001C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5" name="TextBox 4">
          <a:extLst>
            <a:ext uri="{FF2B5EF4-FFF2-40B4-BE49-F238E27FC236}">
              <a16:creationId xmlns:a16="http://schemas.microsoft.com/office/drawing/2014/main" id="{00000000-0008-0000-0000-00001D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6" name="TextBox 5">
          <a:extLst>
            <a:ext uri="{FF2B5EF4-FFF2-40B4-BE49-F238E27FC236}">
              <a16:creationId xmlns:a16="http://schemas.microsoft.com/office/drawing/2014/main" id="{00000000-0008-0000-0000-000036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7" name="TextBox 6">
          <a:extLst>
            <a:ext uri="{FF2B5EF4-FFF2-40B4-BE49-F238E27FC236}">
              <a16:creationId xmlns:a16="http://schemas.microsoft.com/office/drawing/2014/main" id="{00000000-0008-0000-0000-000037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8" name="TextBox 7">
          <a:extLst>
            <a:ext uri="{FF2B5EF4-FFF2-40B4-BE49-F238E27FC236}">
              <a16:creationId xmlns:a16="http://schemas.microsoft.com/office/drawing/2014/main" id="{00000000-0008-0000-0000-000038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9" name="TextBox 8">
          <a:extLst>
            <a:ext uri="{FF2B5EF4-FFF2-40B4-BE49-F238E27FC236}">
              <a16:creationId xmlns:a16="http://schemas.microsoft.com/office/drawing/2014/main" id="{00000000-0008-0000-0000-000039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0" name="TextBox 9">
          <a:extLst>
            <a:ext uri="{FF2B5EF4-FFF2-40B4-BE49-F238E27FC236}">
              <a16:creationId xmlns:a16="http://schemas.microsoft.com/office/drawing/2014/main" id="{00000000-0008-0000-0000-000062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1" name="TextBox 10">
          <a:extLst>
            <a:ext uri="{FF2B5EF4-FFF2-40B4-BE49-F238E27FC236}">
              <a16:creationId xmlns:a16="http://schemas.microsoft.com/office/drawing/2014/main" id="{00000000-0008-0000-0000-000063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2" name="TextBox 11">
          <a:extLst>
            <a:ext uri="{FF2B5EF4-FFF2-40B4-BE49-F238E27FC236}">
              <a16:creationId xmlns:a16="http://schemas.microsoft.com/office/drawing/2014/main" id="{00000000-0008-0000-0000-000064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3" name="TextBox 12">
          <a:extLst>
            <a:ext uri="{FF2B5EF4-FFF2-40B4-BE49-F238E27FC236}">
              <a16:creationId xmlns:a16="http://schemas.microsoft.com/office/drawing/2014/main" id="{00000000-0008-0000-0000-000065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4" name="TextBox 13">
          <a:extLst>
            <a:ext uri="{FF2B5EF4-FFF2-40B4-BE49-F238E27FC236}">
              <a16:creationId xmlns:a16="http://schemas.microsoft.com/office/drawing/2014/main" id="{00000000-0008-0000-0000-00006A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5" name="TextBox 14">
          <a:extLst>
            <a:ext uri="{FF2B5EF4-FFF2-40B4-BE49-F238E27FC236}">
              <a16:creationId xmlns:a16="http://schemas.microsoft.com/office/drawing/2014/main" id="{00000000-0008-0000-0000-00006B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6" name="TextBox 15">
          <a:extLst>
            <a:ext uri="{FF2B5EF4-FFF2-40B4-BE49-F238E27FC236}">
              <a16:creationId xmlns:a16="http://schemas.microsoft.com/office/drawing/2014/main" id="{00000000-0008-0000-0000-00006C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17" name="TextBox 16">
          <a:extLst>
            <a:ext uri="{FF2B5EF4-FFF2-40B4-BE49-F238E27FC236}">
              <a16:creationId xmlns:a16="http://schemas.microsoft.com/office/drawing/2014/main" id="{00000000-0008-0000-0000-00006D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18" name="TextBox 17">
          <a:extLst>
            <a:ext uri="{FF2B5EF4-FFF2-40B4-BE49-F238E27FC236}">
              <a16:creationId xmlns:a16="http://schemas.microsoft.com/office/drawing/2014/main" id="{00000000-0008-0000-0000-00006E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19" name="TextBox 18">
          <a:extLst>
            <a:ext uri="{FF2B5EF4-FFF2-40B4-BE49-F238E27FC236}">
              <a16:creationId xmlns:a16="http://schemas.microsoft.com/office/drawing/2014/main" id="{00000000-0008-0000-0000-00006F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0" name="TextBox 19">
          <a:extLst>
            <a:ext uri="{FF2B5EF4-FFF2-40B4-BE49-F238E27FC236}">
              <a16:creationId xmlns:a16="http://schemas.microsoft.com/office/drawing/2014/main" id="{00000000-0008-0000-0000-000070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1" name="TextBox 20">
          <a:extLst>
            <a:ext uri="{FF2B5EF4-FFF2-40B4-BE49-F238E27FC236}">
              <a16:creationId xmlns:a16="http://schemas.microsoft.com/office/drawing/2014/main" id="{00000000-0008-0000-0000-000071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22" name="TextBox 21">
          <a:extLst>
            <a:ext uri="{FF2B5EF4-FFF2-40B4-BE49-F238E27FC236}">
              <a16:creationId xmlns:a16="http://schemas.microsoft.com/office/drawing/2014/main" id="{00000000-0008-0000-0000-00007A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23" name="TextBox 22">
          <a:extLst>
            <a:ext uri="{FF2B5EF4-FFF2-40B4-BE49-F238E27FC236}">
              <a16:creationId xmlns:a16="http://schemas.microsoft.com/office/drawing/2014/main" id="{00000000-0008-0000-0000-00007B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24" name="TextBox 23">
          <a:extLst>
            <a:ext uri="{FF2B5EF4-FFF2-40B4-BE49-F238E27FC236}">
              <a16:creationId xmlns:a16="http://schemas.microsoft.com/office/drawing/2014/main" id="{00000000-0008-0000-0000-00007C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99</xdr:row>
      <xdr:rowOff>0</xdr:rowOff>
    </xdr:from>
    <xdr:ext cx="184731" cy="264560"/>
    <xdr:sp macro="" textlink="">
      <xdr:nvSpPr>
        <xdr:cNvPr id="25" name="TextBox 24">
          <a:extLst>
            <a:ext uri="{FF2B5EF4-FFF2-40B4-BE49-F238E27FC236}">
              <a16:creationId xmlns:a16="http://schemas.microsoft.com/office/drawing/2014/main" id="{00000000-0008-0000-0000-00007D000000}"/>
            </a:ext>
          </a:extLst>
        </xdr:cNvPr>
        <xdr:cNvSpPr txBox="1"/>
      </xdr:nvSpPr>
      <xdr:spPr>
        <a:xfrm>
          <a:off x="991015"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6" name="TextBox 25">
          <a:extLst>
            <a:ext uri="{FF2B5EF4-FFF2-40B4-BE49-F238E27FC236}">
              <a16:creationId xmlns:a16="http://schemas.microsoft.com/office/drawing/2014/main" id="{00000000-0008-0000-0000-00007E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7" name="TextBox 26">
          <a:extLst>
            <a:ext uri="{FF2B5EF4-FFF2-40B4-BE49-F238E27FC236}">
              <a16:creationId xmlns:a16="http://schemas.microsoft.com/office/drawing/2014/main" id="{00000000-0008-0000-0000-00007F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8" name="TextBox 27">
          <a:extLst>
            <a:ext uri="{FF2B5EF4-FFF2-40B4-BE49-F238E27FC236}">
              <a16:creationId xmlns:a16="http://schemas.microsoft.com/office/drawing/2014/main" id="{00000000-0008-0000-0000-000080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29" name="TextBox 28">
          <a:extLst>
            <a:ext uri="{FF2B5EF4-FFF2-40B4-BE49-F238E27FC236}">
              <a16:creationId xmlns:a16="http://schemas.microsoft.com/office/drawing/2014/main" id="{00000000-0008-0000-0000-000081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0" name="TextBox 29">
          <a:extLst>
            <a:ext uri="{FF2B5EF4-FFF2-40B4-BE49-F238E27FC236}">
              <a16:creationId xmlns:a16="http://schemas.microsoft.com/office/drawing/2014/main" id="{00000000-0008-0000-0000-00001A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1" name="TextBox 30">
          <a:extLst>
            <a:ext uri="{FF2B5EF4-FFF2-40B4-BE49-F238E27FC236}">
              <a16:creationId xmlns:a16="http://schemas.microsoft.com/office/drawing/2014/main" id="{00000000-0008-0000-0000-00001B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2" name="TextBox 31">
          <a:extLst>
            <a:ext uri="{FF2B5EF4-FFF2-40B4-BE49-F238E27FC236}">
              <a16:creationId xmlns:a16="http://schemas.microsoft.com/office/drawing/2014/main" id="{00000000-0008-0000-0000-00001C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3" name="TextBox 32">
          <a:extLst>
            <a:ext uri="{FF2B5EF4-FFF2-40B4-BE49-F238E27FC236}">
              <a16:creationId xmlns:a16="http://schemas.microsoft.com/office/drawing/2014/main" id="{00000000-0008-0000-0000-00001D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4" name="TextBox 33">
          <a:extLst>
            <a:ext uri="{FF2B5EF4-FFF2-40B4-BE49-F238E27FC236}">
              <a16:creationId xmlns:a16="http://schemas.microsoft.com/office/drawing/2014/main" id="{00000000-0008-0000-0000-000036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5" name="TextBox 34">
          <a:extLst>
            <a:ext uri="{FF2B5EF4-FFF2-40B4-BE49-F238E27FC236}">
              <a16:creationId xmlns:a16="http://schemas.microsoft.com/office/drawing/2014/main" id="{00000000-0008-0000-0000-000037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6" name="TextBox 35">
          <a:extLst>
            <a:ext uri="{FF2B5EF4-FFF2-40B4-BE49-F238E27FC236}">
              <a16:creationId xmlns:a16="http://schemas.microsoft.com/office/drawing/2014/main" id="{00000000-0008-0000-0000-000038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7" name="TextBox 36">
          <a:extLst>
            <a:ext uri="{FF2B5EF4-FFF2-40B4-BE49-F238E27FC236}">
              <a16:creationId xmlns:a16="http://schemas.microsoft.com/office/drawing/2014/main" id="{00000000-0008-0000-0000-000039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8" name="TextBox 37">
          <a:extLst>
            <a:ext uri="{FF2B5EF4-FFF2-40B4-BE49-F238E27FC236}">
              <a16:creationId xmlns:a16="http://schemas.microsoft.com/office/drawing/2014/main" id="{00000000-0008-0000-0000-000062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39" name="TextBox 38">
          <a:extLst>
            <a:ext uri="{FF2B5EF4-FFF2-40B4-BE49-F238E27FC236}">
              <a16:creationId xmlns:a16="http://schemas.microsoft.com/office/drawing/2014/main" id="{00000000-0008-0000-0000-000063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0" name="TextBox 39">
          <a:extLst>
            <a:ext uri="{FF2B5EF4-FFF2-40B4-BE49-F238E27FC236}">
              <a16:creationId xmlns:a16="http://schemas.microsoft.com/office/drawing/2014/main" id="{00000000-0008-0000-0000-000064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1" name="TextBox 40">
          <a:extLst>
            <a:ext uri="{FF2B5EF4-FFF2-40B4-BE49-F238E27FC236}">
              <a16:creationId xmlns:a16="http://schemas.microsoft.com/office/drawing/2014/main" id="{00000000-0008-0000-0000-000065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2" name="TextBox 41">
          <a:extLst>
            <a:ext uri="{FF2B5EF4-FFF2-40B4-BE49-F238E27FC236}">
              <a16:creationId xmlns:a16="http://schemas.microsoft.com/office/drawing/2014/main" id="{00000000-0008-0000-0000-00006A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3" name="TextBox 42">
          <a:extLst>
            <a:ext uri="{FF2B5EF4-FFF2-40B4-BE49-F238E27FC236}">
              <a16:creationId xmlns:a16="http://schemas.microsoft.com/office/drawing/2014/main" id="{00000000-0008-0000-0000-00006B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4" name="TextBox 43">
          <a:extLst>
            <a:ext uri="{FF2B5EF4-FFF2-40B4-BE49-F238E27FC236}">
              <a16:creationId xmlns:a16="http://schemas.microsoft.com/office/drawing/2014/main" id="{00000000-0008-0000-0000-00006C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45" name="TextBox 44">
          <a:extLst>
            <a:ext uri="{FF2B5EF4-FFF2-40B4-BE49-F238E27FC236}">
              <a16:creationId xmlns:a16="http://schemas.microsoft.com/office/drawing/2014/main" id="{00000000-0008-0000-0000-00006D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46" name="TextBox 45">
          <a:extLst>
            <a:ext uri="{FF2B5EF4-FFF2-40B4-BE49-F238E27FC236}">
              <a16:creationId xmlns:a16="http://schemas.microsoft.com/office/drawing/2014/main" id="{00000000-0008-0000-0000-00006E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47" name="TextBox 46">
          <a:extLst>
            <a:ext uri="{FF2B5EF4-FFF2-40B4-BE49-F238E27FC236}">
              <a16:creationId xmlns:a16="http://schemas.microsoft.com/office/drawing/2014/main" id="{00000000-0008-0000-0000-00006F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48" name="TextBox 47">
          <a:extLst>
            <a:ext uri="{FF2B5EF4-FFF2-40B4-BE49-F238E27FC236}">
              <a16:creationId xmlns:a16="http://schemas.microsoft.com/office/drawing/2014/main" id="{00000000-0008-0000-0000-000070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49" name="TextBox 48">
          <a:extLst>
            <a:ext uri="{FF2B5EF4-FFF2-40B4-BE49-F238E27FC236}">
              <a16:creationId xmlns:a16="http://schemas.microsoft.com/office/drawing/2014/main" id="{00000000-0008-0000-0000-000071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50" name="TextBox 49">
          <a:extLst>
            <a:ext uri="{FF2B5EF4-FFF2-40B4-BE49-F238E27FC236}">
              <a16:creationId xmlns:a16="http://schemas.microsoft.com/office/drawing/2014/main" id="{00000000-0008-0000-0000-00007A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51" name="TextBox 50">
          <a:extLst>
            <a:ext uri="{FF2B5EF4-FFF2-40B4-BE49-F238E27FC236}">
              <a16:creationId xmlns:a16="http://schemas.microsoft.com/office/drawing/2014/main" id="{00000000-0008-0000-0000-00007B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52" name="TextBox 51">
          <a:extLst>
            <a:ext uri="{FF2B5EF4-FFF2-40B4-BE49-F238E27FC236}">
              <a16:creationId xmlns:a16="http://schemas.microsoft.com/office/drawing/2014/main" id="{00000000-0008-0000-0000-00007C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99</xdr:row>
      <xdr:rowOff>0</xdr:rowOff>
    </xdr:from>
    <xdr:ext cx="184731" cy="264560"/>
    <xdr:sp macro="" textlink="">
      <xdr:nvSpPr>
        <xdr:cNvPr id="53" name="TextBox 52">
          <a:extLst>
            <a:ext uri="{FF2B5EF4-FFF2-40B4-BE49-F238E27FC236}">
              <a16:creationId xmlns:a16="http://schemas.microsoft.com/office/drawing/2014/main" id="{00000000-0008-0000-0000-00007D000000}"/>
            </a:ext>
          </a:extLst>
        </xdr:cNvPr>
        <xdr:cNvSpPr txBox="1"/>
      </xdr:nvSpPr>
      <xdr:spPr>
        <a:xfrm>
          <a:off x="99060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54" name="TextBox 53">
          <a:extLst>
            <a:ext uri="{FF2B5EF4-FFF2-40B4-BE49-F238E27FC236}">
              <a16:creationId xmlns:a16="http://schemas.microsoft.com/office/drawing/2014/main" id="{00000000-0008-0000-0000-00007E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55" name="TextBox 54">
          <a:extLst>
            <a:ext uri="{FF2B5EF4-FFF2-40B4-BE49-F238E27FC236}">
              <a16:creationId xmlns:a16="http://schemas.microsoft.com/office/drawing/2014/main" id="{00000000-0008-0000-0000-00007F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56" name="TextBox 55">
          <a:extLst>
            <a:ext uri="{FF2B5EF4-FFF2-40B4-BE49-F238E27FC236}">
              <a16:creationId xmlns:a16="http://schemas.microsoft.com/office/drawing/2014/main" id="{00000000-0008-0000-0000-000080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99</xdr:row>
      <xdr:rowOff>0</xdr:rowOff>
    </xdr:from>
    <xdr:ext cx="184731" cy="264560"/>
    <xdr:sp macro="" textlink="">
      <xdr:nvSpPr>
        <xdr:cNvPr id="57" name="TextBox 56">
          <a:extLst>
            <a:ext uri="{FF2B5EF4-FFF2-40B4-BE49-F238E27FC236}">
              <a16:creationId xmlns:a16="http://schemas.microsoft.com/office/drawing/2014/main" id="{00000000-0008-0000-0000-000081000000}"/>
            </a:ext>
          </a:extLst>
        </xdr:cNvPr>
        <xdr:cNvSpPr txBox="1"/>
      </xdr:nvSpPr>
      <xdr:spPr>
        <a:xfrm>
          <a:off x="1686340" y="10753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58" name="TextBox 57">
          <a:extLst>
            <a:ext uri="{FF2B5EF4-FFF2-40B4-BE49-F238E27FC236}">
              <a16:creationId xmlns:a16="http://schemas.microsoft.com/office/drawing/2014/main" id="{00000000-0008-0000-0000-00001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59" name="TextBox 58">
          <a:extLst>
            <a:ext uri="{FF2B5EF4-FFF2-40B4-BE49-F238E27FC236}">
              <a16:creationId xmlns:a16="http://schemas.microsoft.com/office/drawing/2014/main" id="{00000000-0008-0000-0000-00001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0" name="TextBox 59">
          <a:extLst>
            <a:ext uri="{FF2B5EF4-FFF2-40B4-BE49-F238E27FC236}">
              <a16:creationId xmlns:a16="http://schemas.microsoft.com/office/drawing/2014/main" id="{00000000-0008-0000-0000-00001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1" name="TextBox 60">
          <a:extLst>
            <a:ext uri="{FF2B5EF4-FFF2-40B4-BE49-F238E27FC236}">
              <a16:creationId xmlns:a16="http://schemas.microsoft.com/office/drawing/2014/main" id="{00000000-0008-0000-0000-00001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2" name="TextBox 61">
          <a:extLst>
            <a:ext uri="{FF2B5EF4-FFF2-40B4-BE49-F238E27FC236}">
              <a16:creationId xmlns:a16="http://schemas.microsoft.com/office/drawing/2014/main" id="{00000000-0008-0000-0000-000036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3" name="TextBox 62">
          <a:extLst>
            <a:ext uri="{FF2B5EF4-FFF2-40B4-BE49-F238E27FC236}">
              <a16:creationId xmlns:a16="http://schemas.microsoft.com/office/drawing/2014/main" id="{00000000-0008-0000-0000-000037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4" name="TextBox 63">
          <a:extLst>
            <a:ext uri="{FF2B5EF4-FFF2-40B4-BE49-F238E27FC236}">
              <a16:creationId xmlns:a16="http://schemas.microsoft.com/office/drawing/2014/main" id="{00000000-0008-0000-0000-000038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5" name="TextBox 64">
          <a:extLst>
            <a:ext uri="{FF2B5EF4-FFF2-40B4-BE49-F238E27FC236}">
              <a16:creationId xmlns:a16="http://schemas.microsoft.com/office/drawing/2014/main" id="{00000000-0008-0000-0000-000039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6" name="TextBox 65">
          <a:extLst>
            <a:ext uri="{FF2B5EF4-FFF2-40B4-BE49-F238E27FC236}">
              <a16:creationId xmlns:a16="http://schemas.microsoft.com/office/drawing/2014/main" id="{00000000-0008-0000-0000-00006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7" name="TextBox 66">
          <a:extLst>
            <a:ext uri="{FF2B5EF4-FFF2-40B4-BE49-F238E27FC236}">
              <a16:creationId xmlns:a16="http://schemas.microsoft.com/office/drawing/2014/main" id="{00000000-0008-0000-0000-00006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8" name="TextBox 67">
          <a:extLst>
            <a:ext uri="{FF2B5EF4-FFF2-40B4-BE49-F238E27FC236}">
              <a16:creationId xmlns:a16="http://schemas.microsoft.com/office/drawing/2014/main" id="{00000000-0008-0000-0000-00006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69" name="TextBox 68">
          <a:extLst>
            <a:ext uri="{FF2B5EF4-FFF2-40B4-BE49-F238E27FC236}">
              <a16:creationId xmlns:a16="http://schemas.microsoft.com/office/drawing/2014/main" id="{00000000-0008-0000-0000-00006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0" name="TextBox 69">
          <a:extLst>
            <a:ext uri="{FF2B5EF4-FFF2-40B4-BE49-F238E27FC236}">
              <a16:creationId xmlns:a16="http://schemas.microsoft.com/office/drawing/2014/main" id="{00000000-0008-0000-0000-00006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1" name="TextBox 70">
          <a:extLst>
            <a:ext uri="{FF2B5EF4-FFF2-40B4-BE49-F238E27FC236}">
              <a16:creationId xmlns:a16="http://schemas.microsoft.com/office/drawing/2014/main" id="{00000000-0008-0000-0000-00006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2" name="TextBox 71">
          <a:extLst>
            <a:ext uri="{FF2B5EF4-FFF2-40B4-BE49-F238E27FC236}">
              <a16:creationId xmlns:a16="http://schemas.microsoft.com/office/drawing/2014/main" id="{00000000-0008-0000-0000-00006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3" name="TextBox 72">
          <a:extLst>
            <a:ext uri="{FF2B5EF4-FFF2-40B4-BE49-F238E27FC236}">
              <a16:creationId xmlns:a16="http://schemas.microsoft.com/office/drawing/2014/main" id="{00000000-0008-0000-0000-00006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74" name="TextBox 73">
          <a:extLst>
            <a:ext uri="{FF2B5EF4-FFF2-40B4-BE49-F238E27FC236}">
              <a16:creationId xmlns:a16="http://schemas.microsoft.com/office/drawing/2014/main" id="{00000000-0008-0000-0000-00006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75" name="TextBox 74">
          <a:extLst>
            <a:ext uri="{FF2B5EF4-FFF2-40B4-BE49-F238E27FC236}">
              <a16:creationId xmlns:a16="http://schemas.microsoft.com/office/drawing/2014/main" id="{00000000-0008-0000-0000-00006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76" name="TextBox 75">
          <a:extLst>
            <a:ext uri="{FF2B5EF4-FFF2-40B4-BE49-F238E27FC236}">
              <a16:creationId xmlns:a16="http://schemas.microsoft.com/office/drawing/2014/main" id="{00000000-0008-0000-0000-00007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77" name="TextBox 76">
          <a:extLst>
            <a:ext uri="{FF2B5EF4-FFF2-40B4-BE49-F238E27FC236}">
              <a16:creationId xmlns:a16="http://schemas.microsoft.com/office/drawing/2014/main" id="{00000000-0008-0000-0000-00007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8" name="TextBox 77">
          <a:extLst>
            <a:ext uri="{FF2B5EF4-FFF2-40B4-BE49-F238E27FC236}">
              <a16:creationId xmlns:a16="http://schemas.microsoft.com/office/drawing/2014/main" id="{00000000-0008-0000-0000-00007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79" name="TextBox 78">
          <a:extLst>
            <a:ext uri="{FF2B5EF4-FFF2-40B4-BE49-F238E27FC236}">
              <a16:creationId xmlns:a16="http://schemas.microsoft.com/office/drawing/2014/main" id="{00000000-0008-0000-0000-00007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80" name="TextBox 79">
          <a:extLst>
            <a:ext uri="{FF2B5EF4-FFF2-40B4-BE49-F238E27FC236}">
              <a16:creationId xmlns:a16="http://schemas.microsoft.com/office/drawing/2014/main" id="{00000000-0008-0000-0000-00007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81" name="TextBox 80">
          <a:extLst>
            <a:ext uri="{FF2B5EF4-FFF2-40B4-BE49-F238E27FC236}">
              <a16:creationId xmlns:a16="http://schemas.microsoft.com/office/drawing/2014/main" id="{00000000-0008-0000-0000-00007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2" name="TextBox 81">
          <a:extLst>
            <a:ext uri="{FF2B5EF4-FFF2-40B4-BE49-F238E27FC236}">
              <a16:creationId xmlns:a16="http://schemas.microsoft.com/office/drawing/2014/main" id="{00000000-0008-0000-0000-00007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3" name="TextBox 82">
          <a:extLst>
            <a:ext uri="{FF2B5EF4-FFF2-40B4-BE49-F238E27FC236}">
              <a16:creationId xmlns:a16="http://schemas.microsoft.com/office/drawing/2014/main" id="{00000000-0008-0000-0000-00007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4" name="TextBox 83">
          <a:extLst>
            <a:ext uri="{FF2B5EF4-FFF2-40B4-BE49-F238E27FC236}">
              <a16:creationId xmlns:a16="http://schemas.microsoft.com/office/drawing/2014/main" id="{00000000-0008-0000-0000-00008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5" name="TextBox 84">
          <a:extLst>
            <a:ext uri="{FF2B5EF4-FFF2-40B4-BE49-F238E27FC236}">
              <a16:creationId xmlns:a16="http://schemas.microsoft.com/office/drawing/2014/main" id="{00000000-0008-0000-0000-00008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6" name="TextBox 85">
          <a:extLst>
            <a:ext uri="{FF2B5EF4-FFF2-40B4-BE49-F238E27FC236}">
              <a16:creationId xmlns:a16="http://schemas.microsoft.com/office/drawing/2014/main" id="{00000000-0008-0000-0000-00001A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7" name="TextBox 86">
          <a:extLst>
            <a:ext uri="{FF2B5EF4-FFF2-40B4-BE49-F238E27FC236}">
              <a16:creationId xmlns:a16="http://schemas.microsoft.com/office/drawing/2014/main" id="{00000000-0008-0000-0000-00001B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8" name="TextBox 87">
          <a:extLst>
            <a:ext uri="{FF2B5EF4-FFF2-40B4-BE49-F238E27FC236}">
              <a16:creationId xmlns:a16="http://schemas.microsoft.com/office/drawing/2014/main" id="{00000000-0008-0000-0000-00001C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89" name="TextBox 88">
          <a:extLst>
            <a:ext uri="{FF2B5EF4-FFF2-40B4-BE49-F238E27FC236}">
              <a16:creationId xmlns:a16="http://schemas.microsoft.com/office/drawing/2014/main" id="{00000000-0008-0000-0000-00001D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0" name="TextBox 89">
          <a:extLst>
            <a:ext uri="{FF2B5EF4-FFF2-40B4-BE49-F238E27FC236}">
              <a16:creationId xmlns:a16="http://schemas.microsoft.com/office/drawing/2014/main" id="{00000000-0008-0000-0000-000036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1" name="TextBox 90">
          <a:extLst>
            <a:ext uri="{FF2B5EF4-FFF2-40B4-BE49-F238E27FC236}">
              <a16:creationId xmlns:a16="http://schemas.microsoft.com/office/drawing/2014/main" id="{00000000-0008-0000-0000-000037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2" name="TextBox 91">
          <a:extLst>
            <a:ext uri="{FF2B5EF4-FFF2-40B4-BE49-F238E27FC236}">
              <a16:creationId xmlns:a16="http://schemas.microsoft.com/office/drawing/2014/main" id="{00000000-0008-0000-0000-000038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3" name="TextBox 92">
          <a:extLst>
            <a:ext uri="{FF2B5EF4-FFF2-40B4-BE49-F238E27FC236}">
              <a16:creationId xmlns:a16="http://schemas.microsoft.com/office/drawing/2014/main" id="{00000000-0008-0000-0000-000039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4" name="TextBox 93">
          <a:extLst>
            <a:ext uri="{FF2B5EF4-FFF2-40B4-BE49-F238E27FC236}">
              <a16:creationId xmlns:a16="http://schemas.microsoft.com/office/drawing/2014/main" id="{00000000-0008-0000-0000-000062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5" name="TextBox 94">
          <a:extLst>
            <a:ext uri="{FF2B5EF4-FFF2-40B4-BE49-F238E27FC236}">
              <a16:creationId xmlns:a16="http://schemas.microsoft.com/office/drawing/2014/main" id="{00000000-0008-0000-0000-000063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6" name="TextBox 95">
          <a:extLst>
            <a:ext uri="{FF2B5EF4-FFF2-40B4-BE49-F238E27FC236}">
              <a16:creationId xmlns:a16="http://schemas.microsoft.com/office/drawing/2014/main" id="{00000000-0008-0000-0000-000064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7" name="TextBox 96">
          <a:extLst>
            <a:ext uri="{FF2B5EF4-FFF2-40B4-BE49-F238E27FC236}">
              <a16:creationId xmlns:a16="http://schemas.microsoft.com/office/drawing/2014/main" id="{00000000-0008-0000-0000-000065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8" name="TextBox 97">
          <a:extLst>
            <a:ext uri="{FF2B5EF4-FFF2-40B4-BE49-F238E27FC236}">
              <a16:creationId xmlns:a16="http://schemas.microsoft.com/office/drawing/2014/main" id="{00000000-0008-0000-0000-00006A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99" name="TextBox 98">
          <a:extLst>
            <a:ext uri="{FF2B5EF4-FFF2-40B4-BE49-F238E27FC236}">
              <a16:creationId xmlns:a16="http://schemas.microsoft.com/office/drawing/2014/main" id="{00000000-0008-0000-0000-00006B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0" name="TextBox 99">
          <a:extLst>
            <a:ext uri="{FF2B5EF4-FFF2-40B4-BE49-F238E27FC236}">
              <a16:creationId xmlns:a16="http://schemas.microsoft.com/office/drawing/2014/main" id="{00000000-0008-0000-0000-00006C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1" name="TextBox 100">
          <a:extLst>
            <a:ext uri="{FF2B5EF4-FFF2-40B4-BE49-F238E27FC236}">
              <a16:creationId xmlns:a16="http://schemas.microsoft.com/office/drawing/2014/main" id="{00000000-0008-0000-0000-00006D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02" name="TextBox 101">
          <a:extLst>
            <a:ext uri="{FF2B5EF4-FFF2-40B4-BE49-F238E27FC236}">
              <a16:creationId xmlns:a16="http://schemas.microsoft.com/office/drawing/2014/main" id="{00000000-0008-0000-0000-00006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03" name="TextBox 102">
          <a:extLst>
            <a:ext uri="{FF2B5EF4-FFF2-40B4-BE49-F238E27FC236}">
              <a16:creationId xmlns:a16="http://schemas.microsoft.com/office/drawing/2014/main" id="{00000000-0008-0000-0000-00006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04" name="TextBox 103">
          <a:extLst>
            <a:ext uri="{FF2B5EF4-FFF2-40B4-BE49-F238E27FC236}">
              <a16:creationId xmlns:a16="http://schemas.microsoft.com/office/drawing/2014/main" id="{00000000-0008-0000-0000-00007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05" name="TextBox 104">
          <a:extLst>
            <a:ext uri="{FF2B5EF4-FFF2-40B4-BE49-F238E27FC236}">
              <a16:creationId xmlns:a16="http://schemas.microsoft.com/office/drawing/2014/main" id="{00000000-0008-0000-0000-00007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6" name="TextBox 105">
          <a:extLst>
            <a:ext uri="{FF2B5EF4-FFF2-40B4-BE49-F238E27FC236}">
              <a16:creationId xmlns:a16="http://schemas.microsoft.com/office/drawing/2014/main" id="{00000000-0008-0000-0000-00007A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7" name="TextBox 106">
          <a:extLst>
            <a:ext uri="{FF2B5EF4-FFF2-40B4-BE49-F238E27FC236}">
              <a16:creationId xmlns:a16="http://schemas.microsoft.com/office/drawing/2014/main" id="{00000000-0008-0000-0000-00007B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8" name="TextBox 107">
          <a:extLst>
            <a:ext uri="{FF2B5EF4-FFF2-40B4-BE49-F238E27FC236}">
              <a16:creationId xmlns:a16="http://schemas.microsoft.com/office/drawing/2014/main" id="{00000000-0008-0000-0000-00007C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09" name="TextBox 108">
          <a:extLst>
            <a:ext uri="{FF2B5EF4-FFF2-40B4-BE49-F238E27FC236}">
              <a16:creationId xmlns:a16="http://schemas.microsoft.com/office/drawing/2014/main" id="{00000000-0008-0000-0000-00007D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0" name="TextBox 109">
          <a:extLst>
            <a:ext uri="{FF2B5EF4-FFF2-40B4-BE49-F238E27FC236}">
              <a16:creationId xmlns:a16="http://schemas.microsoft.com/office/drawing/2014/main" id="{00000000-0008-0000-0000-00007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1" name="TextBox 110">
          <a:extLst>
            <a:ext uri="{FF2B5EF4-FFF2-40B4-BE49-F238E27FC236}">
              <a16:creationId xmlns:a16="http://schemas.microsoft.com/office/drawing/2014/main" id="{00000000-0008-0000-0000-00007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2" name="TextBox 111">
          <a:extLst>
            <a:ext uri="{FF2B5EF4-FFF2-40B4-BE49-F238E27FC236}">
              <a16:creationId xmlns:a16="http://schemas.microsoft.com/office/drawing/2014/main" id="{00000000-0008-0000-0000-00008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3" name="TextBox 112">
          <a:extLst>
            <a:ext uri="{FF2B5EF4-FFF2-40B4-BE49-F238E27FC236}">
              <a16:creationId xmlns:a16="http://schemas.microsoft.com/office/drawing/2014/main" id="{00000000-0008-0000-0000-00008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4" name="TextBox 113">
          <a:extLst>
            <a:ext uri="{FF2B5EF4-FFF2-40B4-BE49-F238E27FC236}">
              <a16:creationId xmlns:a16="http://schemas.microsoft.com/office/drawing/2014/main" id="{00000000-0008-0000-0100-00001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5" name="TextBox 114">
          <a:extLst>
            <a:ext uri="{FF2B5EF4-FFF2-40B4-BE49-F238E27FC236}">
              <a16:creationId xmlns:a16="http://schemas.microsoft.com/office/drawing/2014/main" id="{00000000-0008-0000-0100-00001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6" name="TextBox 115">
          <a:extLst>
            <a:ext uri="{FF2B5EF4-FFF2-40B4-BE49-F238E27FC236}">
              <a16:creationId xmlns:a16="http://schemas.microsoft.com/office/drawing/2014/main" id="{00000000-0008-0000-0100-00001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7" name="TextBox 116">
          <a:extLst>
            <a:ext uri="{FF2B5EF4-FFF2-40B4-BE49-F238E27FC236}">
              <a16:creationId xmlns:a16="http://schemas.microsoft.com/office/drawing/2014/main" id="{00000000-0008-0000-0100-00001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8" name="TextBox 117">
          <a:extLst>
            <a:ext uri="{FF2B5EF4-FFF2-40B4-BE49-F238E27FC236}">
              <a16:creationId xmlns:a16="http://schemas.microsoft.com/office/drawing/2014/main" id="{00000000-0008-0000-0100-000036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9" name="TextBox 118">
          <a:extLst>
            <a:ext uri="{FF2B5EF4-FFF2-40B4-BE49-F238E27FC236}">
              <a16:creationId xmlns:a16="http://schemas.microsoft.com/office/drawing/2014/main" id="{00000000-0008-0000-0100-000037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0" name="TextBox 119">
          <a:extLst>
            <a:ext uri="{FF2B5EF4-FFF2-40B4-BE49-F238E27FC236}">
              <a16:creationId xmlns:a16="http://schemas.microsoft.com/office/drawing/2014/main" id="{00000000-0008-0000-0100-000038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1" name="TextBox 120">
          <a:extLst>
            <a:ext uri="{FF2B5EF4-FFF2-40B4-BE49-F238E27FC236}">
              <a16:creationId xmlns:a16="http://schemas.microsoft.com/office/drawing/2014/main" id="{00000000-0008-0000-0100-000039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2" name="TextBox 121">
          <a:extLst>
            <a:ext uri="{FF2B5EF4-FFF2-40B4-BE49-F238E27FC236}">
              <a16:creationId xmlns:a16="http://schemas.microsoft.com/office/drawing/2014/main" id="{00000000-0008-0000-0100-00006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3" name="TextBox 122">
          <a:extLst>
            <a:ext uri="{FF2B5EF4-FFF2-40B4-BE49-F238E27FC236}">
              <a16:creationId xmlns:a16="http://schemas.microsoft.com/office/drawing/2014/main" id="{00000000-0008-0000-0100-00006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4" name="TextBox 123">
          <a:extLst>
            <a:ext uri="{FF2B5EF4-FFF2-40B4-BE49-F238E27FC236}">
              <a16:creationId xmlns:a16="http://schemas.microsoft.com/office/drawing/2014/main" id="{00000000-0008-0000-0100-00006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5" name="TextBox 124">
          <a:extLst>
            <a:ext uri="{FF2B5EF4-FFF2-40B4-BE49-F238E27FC236}">
              <a16:creationId xmlns:a16="http://schemas.microsoft.com/office/drawing/2014/main" id="{00000000-0008-0000-0100-00006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6" name="TextBox 125">
          <a:extLst>
            <a:ext uri="{FF2B5EF4-FFF2-40B4-BE49-F238E27FC236}">
              <a16:creationId xmlns:a16="http://schemas.microsoft.com/office/drawing/2014/main" id="{00000000-0008-0000-0100-00006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7" name="TextBox 126">
          <a:extLst>
            <a:ext uri="{FF2B5EF4-FFF2-40B4-BE49-F238E27FC236}">
              <a16:creationId xmlns:a16="http://schemas.microsoft.com/office/drawing/2014/main" id="{00000000-0008-0000-0100-00006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8" name="TextBox 127">
          <a:extLst>
            <a:ext uri="{FF2B5EF4-FFF2-40B4-BE49-F238E27FC236}">
              <a16:creationId xmlns:a16="http://schemas.microsoft.com/office/drawing/2014/main" id="{00000000-0008-0000-0100-00006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29" name="TextBox 128">
          <a:extLst>
            <a:ext uri="{FF2B5EF4-FFF2-40B4-BE49-F238E27FC236}">
              <a16:creationId xmlns:a16="http://schemas.microsoft.com/office/drawing/2014/main" id="{00000000-0008-0000-0100-00006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0" name="TextBox 129">
          <a:extLst>
            <a:ext uri="{FF2B5EF4-FFF2-40B4-BE49-F238E27FC236}">
              <a16:creationId xmlns:a16="http://schemas.microsoft.com/office/drawing/2014/main" id="{00000000-0008-0000-0100-00006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1" name="TextBox 130">
          <a:extLst>
            <a:ext uri="{FF2B5EF4-FFF2-40B4-BE49-F238E27FC236}">
              <a16:creationId xmlns:a16="http://schemas.microsoft.com/office/drawing/2014/main" id="{00000000-0008-0000-0100-00006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2" name="TextBox 131">
          <a:extLst>
            <a:ext uri="{FF2B5EF4-FFF2-40B4-BE49-F238E27FC236}">
              <a16:creationId xmlns:a16="http://schemas.microsoft.com/office/drawing/2014/main" id="{00000000-0008-0000-0100-00007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3" name="TextBox 132">
          <a:extLst>
            <a:ext uri="{FF2B5EF4-FFF2-40B4-BE49-F238E27FC236}">
              <a16:creationId xmlns:a16="http://schemas.microsoft.com/office/drawing/2014/main" id="{00000000-0008-0000-0100-00007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34" name="TextBox 133">
          <a:extLst>
            <a:ext uri="{FF2B5EF4-FFF2-40B4-BE49-F238E27FC236}">
              <a16:creationId xmlns:a16="http://schemas.microsoft.com/office/drawing/2014/main" id="{00000000-0008-0000-0100-00007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35" name="TextBox 134">
          <a:extLst>
            <a:ext uri="{FF2B5EF4-FFF2-40B4-BE49-F238E27FC236}">
              <a16:creationId xmlns:a16="http://schemas.microsoft.com/office/drawing/2014/main" id="{00000000-0008-0000-0100-00007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36" name="TextBox 135">
          <a:extLst>
            <a:ext uri="{FF2B5EF4-FFF2-40B4-BE49-F238E27FC236}">
              <a16:creationId xmlns:a16="http://schemas.microsoft.com/office/drawing/2014/main" id="{00000000-0008-0000-0100-00007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37" name="TextBox 136">
          <a:extLst>
            <a:ext uri="{FF2B5EF4-FFF2-40B4-BE49-F238E27FC236}">
              <a16:creationId xmlns:a16="http://schemas.microsoft.com/office/drawing/2014/main" id="{00000000-0008-0000-0100-00007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8" name="TextBox 137">
          <a:extLst>
            <a:ext uri="{FF2B5EF4-FFF2-40B4-BE49-F238E27FC236}">
              <a16:creationId xmlns:a16="http://schemas.microsoft.com/office/drawing/2014/main" id="{00000000-0008-0000-0100-00007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39" name="TextBox 138">
          <a:extLst>
            <a:ext uri="{FF2B5EF4-FFF2-40B4-BE49-F238E27FC236}">
              <a16:creationId xmlns:a16="http://schemas.microsoft.com/office/drawing/2014/main" id="{00000000-0008-0000-0100-00007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40" name="TextBox 139">
          <a:extLst>
            <a:ext uri="{FF2B5EF4-FFF2-40B4-BE49-F238E27FC236}">
              <a16:creationId xmlns:a16="http://schemas.microsoft.com/office/drawing/2014/main" id="{00000000-0008-0000-0100-00008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41" name="TextBox 140">
          <a:extLst>
            <a:ext uri="{FF2B5EF4-FFF2-40B4-BE49-F238E27FC236}">
              <a16:creationId xmlns:a16="http://schemas.microsoft.com/office/drawing/2014/main" id="{00000000-0008-0000-0100-00008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2" name="TextBox 141">
          <a:extLst>
            <a:ext uri="{FF2B5EF4-FFF2-40B4-BE49-F238E27FC236}">
              <a16:creationId xmlns:a16="http://schemas.microsoft.com/office/drawing/2014/main" id="{00000000-0008-0000-0100-0000B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3" name="TextBox 142">
          <a:extLst>
            <a:ext uri="{FF2B5EF4-FFF2-40B4-BE49-F238E27FC236}">
              <a16:creationId xmlns:a16="http://schemas.microsoft.com/office/drawing/2014/main" id="{00000000-0008-0000-0100-0000B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4" name="TextBox 143">
          <a:extLst>
            <a:ext uri="{FF2B5EF4-FFF2-40B4-BE49-F238E27FC236}">
              <a16:creationId xmlns:a16="http://schemas.microsoft.com/office/drawing/2014/main" id="{00000000-0008-0000-0100-0000B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5" name="TextBox 144">
          <a:extLst>
            <a:ext uri="{FF2B5EF4-FFF2-40B4-BE49-F238E27FC236}">
              <a16:creationId xmlns:a16="http://schemas.microsoft.com/office/drawing/2014/main" id="{00000000-0008-0000-0100-0000B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6" name="TextBox 145">
          <a:extLst>
            <a:ext uri="{FF2B5EF4-FFF2-40B4-BE49-F238E27FC236}">
              <a16:creationId xmlns:a16="http://schemas.microsoft.com/office/drawing/2014/main" id="{00000000-0008-0000-0100-0000CE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7" name="TextBox 146">
          <a:extLst>
            <a:ext uri="{FF2B5EF4-FFF2-40B4-BE49-F238E27FC236}">
              <a16:creationId xmlns:a16="http://schemas.microsoft.com/office/drawing/2014/main" id="{00000000-0008-0000-0100-0000CF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8" name="TextBox 147">
          <a:extLst>
            <a:ext uri="{FF2B5EF4-FFF2-40B4-BE49-F238E27FC236}">
              <a16:creationId xmlns:a16="http://schemas.microsoft.com/office/drawing/2014/main" id="{00000000-0008-0000-0100-0000D0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49" name="TextBox 148">
          <a:extLst>
            <a:ext uri="{FF2B5EF4-FFF2-40B4-BE49-F238E27FC236}">
              <a16:creationId xmlns:a16="http://schemas.microsoft.com/office/drawing/2014/main" id="{00000000-0008-0000-0100-0000D1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0" name="TextBox 149">
          <a:extLst>
            <a:ext uri="{FF2B5EF4-FFF2-40B4-BE49-F238E27FC236}">
              <a16:creationId xmlns:a16="http://schemas.microsoft.com/office/drawing/2014/main" id="{00000000-0008-0000-0100-0000E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1" name="TextBox 150">
          <a:extLst>
            <a:ext uri="{FF2B5EF4-FFF2-40B4-BE49-F238E27FC236}">
              <a16:creationId xmlns:a16="http://schemas.microsoft.com/office/drawing/2014/main" id="{00000000-0008-0000-0100-0000E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2" name="TextBox 151">
          <a:extLst>
            <a:ext uri="{FF2B5EF4-FFF2-40B4-BE49-F238E27FC236}">
              <a16:creationId xmlns:a16="http://schemas.microsoft.com/office/drawing/2014/main" id="{00000000-0008-0000-0100-0000E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3" name="TextBox 152">
          <a:extLst>
            <a:ext uri="{FF2B5EF4-FFF2-40B4-BE49-F238E27FC236}">
              <a16:creationId xmlns:a16="http://schemas.microsoft.com/office/drawing/2014/main" id="{00000000-0008-0000-0100-0000E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4" name="TextBox 153">
          <a:extLst>
            <a:ext uri="{FF2B5EF4-FFF2-40B4-BE49-F238E27FC236}">
              <a16:creationId xmlns:a16="http://schemas.microsoft.com/office/drawing/2014/main" id="{00000000-0008-0000-0100-0000E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5" name="TextBox 154">
          <a:extLst>
            <a:ext uri="{FF2B5EF4-FFF2-40B4-BE49-F238E27FC236}">
              <a16:creationId xmlns:a16="http://schemas.microsoft.com/office/drawing/2014/main" id="{00000000-0008-0000-0100-0000E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6" name="TextBox 155">
          <a:extLst>
            <a:ext uri="{FF2B5EF4-FFF2-40B4-BE49-F238E27FC236}">
              <a16:creationId xmlns:a16="http://schemas.microsoft.com/office/drawing/2014/main" id="{00000000-0008-0000-0100-0000E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57" name="TextBox 156">
          <a:extLst>
            <a:ext uri="{FF2B5EF4-FFF2-40B4-BE49-F238E27FC236}">
              <a16:creationId xmlns:a16="http://schemas.microsoft.com/office/drawing/2014/main" id="{00000000-0008-0000-0100-0000E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58" name="TextBox 157">
          <a:extLst>
            <a:ext uri="{FF2B5EF4-FFF2-40B4-BE49-F238E27FC236}">
              <a16:creationId xmlns:a16="http://schemas.microsoft.com/office/drawing/2014/main" id="{00000000-0008-0000-0100-0000E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59" name="TextBox 158">
          <a:extLst>
            <a:ext uri="{FF2B5EF4-FFF2-40B4-BE49-F238E27FC236}">
              <a16:creationId xmlns:a16="http://schemas.microsoft.com/office/drawing/2014/main" id="{00000000-0008-0000-0100-0000E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0" name="TextBox 159">
          <a:extLst>
            <a:ext uri="{FF2B5EF4-FFF2-40B4-BE49-F238E27FC236}">
              <a16:creationId xmlns:a16="http://schemas.microsoft.com/office/drawing/2014/main" id="{00000000-0008-0000-0100-0000F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1" name="TextBox 160">
          <a:extLst>
            <a:ext uri="{FF2B5EF4-FFF2-40B4-BE49-F238E27FC236}">
              <a16:creationId xmlns:a16="http://schemas.microsoft.com/office/drawing/2014/main" id="{00000000-0008-0000-0100-0000F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62" name="TextBox 161">
          <a:extLst>
            <a:ext uri="{FF2B5EF4-FFF2-40B4-BE49-F238E27FC236}">
              <a16:creationId xmlns:a16="http://schemas.microsoft.com/office/drawing/2014/main" id="{00000000-0008-0000-0100-0000F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63" name="TextBox 162">
          <a:extLst>
            <a:ext uri="{FF2B5EF4-FFF2-40B4-BE49-F238E27FC236}">
              <a16:creationId xmlns:a16="http://schemas.microsoft.com/office/drawing/2014/main" id="{00000000-0008-0000-0100-0000F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64" name="TextBox 163">
          <a:extLst>
            <a:ext uri="{FF2B5EF4-FFF2-40B4-BE49-F238E27FC236}">
              <a16:creationId xmlns:a16="http://schemas.microsoft.com/office/drawing/2014/main" id="{00000000-0008-0000-0100-0000F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65" name="TextBox 164">
          <a:extLst>
            <a:ext uri="{FF2B5EF4-FFF2-40B4-BE49-F238E27FC236}">
              <a16:creationId xmlns:a16="http://schemas.microsoft.com/office/drawing/2014/main" id="{00000000-0008-0000-0100-0000F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6" name="TextBox 165">
          <a:extLst>
            <a:ext uri="{FF2B5EF4-FFF2-40B4-BE49-F238E27FC236}">
              <a16:creationId xmlns:a16="http://schemas.microsoft.com/office/drawing/2014/main" id="{00000000-0008-0000-0100-0000F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7" name="TextBox 166">
          <a:extLst>
            <a:ext uri="{FF2B5EF4-FFF2-40B4-BE49-F238E27FC236}">
              <a16:creationId xmlns:a16="http://schemas.microsoft.com/office/drawing/2014/main" id="{00000000-0008-0000-0100-0000F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8" name="TextBox 167">
          <a:extLst>
            <a:ext uri="{FF2B5EF4-FFF2-40B4-BE49-F238E27FC236}">
              <a16:creationId xmlns:a16="http://schemas.microsoft.com/office/drawing/2014/main" id="{00000000-0008-0000-0100-00000001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69" name="TextBox 168">
          <a:extLst>
            <a:ext uri="{FF2B5EF4-FFF2-40B4-BE49-F238E27FC236}">
              <a16:creationId xmlns:a16="http://schemas.microsoft.com/office/drawing/2014/main" id="{00000000-0008-0000-0100-00000101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0" name="TextBox 169">
          <a:extLst>
            <a:ext uri="{FF2B5EF4-FFF2-40B4-BE49-F238E27FC236}">
              <a16:creationId xmlns:a16="http://schemas.microsoft.com/office/drawing/2014/main" id="{00000000-0008-0000-0100-00006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1" name="TextBox 170">
          <a:extLst>
            <a:ext uri="{FF2B5EF4-FFF2-40B4-BE49-F238E27FC236}">
              <a16:creationId xmlns:a16="http://schemas.microsoft.com/office/drawing/2014/main" id="{00000000-0008-0000-0100-00006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2" name="TextBox 171">
          <a:extLst>
            <a:ext uri="{FF2B5EF4-FFF2-40B4-BE49-F238E27FC236}">
              <a16:creationId xmlns:a16="http://schemas.microsoft.com/office/drawing/2014/main" id="{00000000-0008-0000-0100-00007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3" name="TextBox 172">
          <a:extLst>
            <a:ext uri="{FF2B5EF4-FFF2-40B4-BE49-F238E27FC236}">
              <a16:creationId xmlns:a16="http://schemas.microsoft.com/office/drawing/2014/main" id="{00000000-0008-0000-0100-00007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4" name="TextBox 173">
          <a:extLst>
            <a:ext uri="{FF2B5EF4-FFF2-40B4-BE49-F238E27FC236}">
              <a16:creationId xmlns:a16="http://schemas.microsoft.com/office/drawing/2014/main" id="{00000000-0008-0000-0100-00007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5" name="TextBox 174">
          <a:extLst>
            <a:ext uri="{FF2B5EF4-FFF2-40B4-BE49-F238E27FC236}">
              <a16:creationId xmlns:a16="http://schemas.microsoft.com/office/drawing/2014/main" id="{00000000-0008-0000-0100-00007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6" name="TextBox 175">
          <a:extLst>
            <a:ext uri="{FF2B5EF4-FFF2-40B4-BE49-F238E27FC236}">
              <a16:creationId xmlns:a16="http://schemas.microsoft.com/office/drawing/2014/main" id="{00000000-0008-0000-0100-00008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7" name="TextBox 176">
          <a:extLst>
            <a:ext uri="{FF2B5EF4-FFF2-40B4-BE49-F238E27FC236}">
              <a16:creationId xmlns:a16="http://schemas.microsoft.com/office/drawing/2014/main" id="{00000000-0008-0000-0100-00008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8" name="TextBox 177">
          <a:extLst>
            <a:ext uri="{FF2B5EF4-FFF2-40B4-BE49-F238E27FC236}">
              <a16:creationId xmlns:a16="http://schemas.microsoft.com/office/drawing/2014/main" id="{00000000-0008-0000-0100-0000E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79" name="TextBox 178">
          <a:extLst>
            <a:ext uri="{FF2B5EF4-FFF2-40B4-BE49-F238E27FC236}">
              <a16:creationId xmlns:a16="http://schemas.microsoft.com/office/drawing/2014/main" id="{00000000-0008-0000-0100-0000E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0" name="TextBox 179">
          <a:extLst>
            <a:ext uri="{FF2B5EF4-FFF2-40B4-BE49-F238E27FC236}">
              <a16:creationId xmlns:a16="http://schemas.microsoft.com/office/drawing/2014/main" id="{00000000-0008-0000-0100-0000F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1" name="TextBox 180">
          <a:extLst>
            <a:ext uri="{FF2B5EF4-FFF2-40B4-BE49-F238E27FC236}">
              <a16:creationId xmlns:a16="http://schemas.microsoft.com/office/drawing/2014/main" id="{00000000-0008-0000-0100-0000F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2" name="TextBox 181">
          <a:extLst>
            <a:ext uri="{FF2B5EF4-FFF2-40B4-BE49-F238E27FC236}">
              <a16:creationId xmlns:a16="http://schemas.microsoft.com/office/drawing/2014/main" id="{00000000-0008-0000-0100-0000F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3" name="TextBox 182">
          <a:extLst>
            <a:ext uri="{FF2B5EF4-FFF2-40B4-BE49-F238E27FC236}">
              <a16:creationId xmlns:a16="http://schemas.microsoft.com/office/drawing/2014/main" id="{00000000-0008-0000-0100-0000F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4" name="TextBox 183">
          <a:extLst>
            <a:ext uri="{FF2B5EF4-FFF2-40B4-BE49-F238E27FC236}">
              <a16:creationId xmlns:a16="http://schemas.microsoft.com/office/drawing/2014/main" id="{00000000-0008-0000-0100-00000001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85" name="TextBox 184">
          <a:extLst>
            <a:ext uri="{FF2B5EF4-FFF2-40B4-BE49-F238E27FC236}">
              <a16:creationId xmlns:a16="http://schemas.microsoft.com/office/drawing/2014/main" id="{00000000-0008-0000-0100-00000101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86" name="TextBox 185">
          <a:extLst>
            <a:ext uri="{FF2B5EF4-FFF2-40B4-BE49-F238E27FC236}">
              <a16:creationId xmlns:a16="http://schemas.microsoft.com/office/drawing/2014/main" id="{00000000-0008-0000-0100-0000B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87" name="TextBox 186">
          <a:extLst>
            <a:ext uri="{FF2B5EF4-FFF2-40B4-BE49-F238E27FC236}">
              <a16:creationId xmlns:a16="http://schemas.microsoft.com/office/drawing/2014/main" id="{00000000-0008-0000-0100-0000B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88" name="TextBox 187">
          <a:extLst>
            <a:ext uri="{FF2B5EF4-FFF2-40B4-BE49-F238E27FC236}">
              <a16:creationId xmlns:a16="http://schemas.microsoft.com/office/drawing/2014/main" id="{00000000-0008-0000-0100-0000B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89" name="TextBox 188">
          <a:extLst>
            <a:ext uri="{FF2B5EF4-FFF2-40B4-BE49-F238E27FC236}">
              <a16:creationId xmlns:a16="http://schemas.microsoft.com/office/drawing/2014/main" id="{00000000-0008-0000-0100-0000B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0" name="TextBox 189">
          <a:extLst>
            <a:ext uri="{FF2B5EF4-FFF2-40B4-BE49-F238E27FC236}">
              <a16:creationId xmlns:a16="http://schemas.microsoft.com/office/drawing/2014/main" id="{00000000-0008-0000-0100-0000CE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1" name="TextBox 190">
          <a:extLst>
            <a:ext uri="{FF2B5EF4-FFF2-40B4-BE49-F238E27FC236}">
              <a16:creationId xmlns:a16="http://schemas.microsoft.com/office/drawing/2014/main" id="{00000000-0008-0000-0100-0000CF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2" name="TextBox 191">
          <a:extLst>
            <a:ext uri="{FF2B5EF4-FFF2-40B4-BE49-F238E27FC236}">
              <a16:creationId xmlns:a16="http://schemas.microsoft.com/office/drawing/2014/main" id="{00000000-0008-0000-0100-0000D0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3" name="TextBox 192">
          <a:extLst>
            <a:ext uri="{FF2B5EF4-FFF2-40B4-BE49-F238E27FC236}">
              <a16:creationId xmlns:a16="http://schemas.microsoft.com/office/drawing/2014/main" id="{00000000-0008-0000-0100-0000D1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4" name="TextBox 193">
          <a:extLst>
            <a:ext uri="{FF2B5EF4-FFF2-40B4-BE49-F238E27FC236}">
              <a16:creationId xmlns:a16="http://schemas.microsoft.com/office/drawing/2014/main" id="{00000000-0008-0000-0100-0000E2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5" name="TextBox 194">
          <a:extLst>
            <a:ext uri="{FF2B5EF4-FFF2-40B4-BE49-F238E27FC236}">
              <a16:creationId xmlns:a16="http://schemas.microsoft.com/office/drawing/2014/main" id="{00000000-0008-0000-0100-0000E3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6" name="TextBox 195">
          <a:extLst>
            <a:ext uri="{FF2B5EF4-FFF2-40B4-BE49-F238E27FC236}">
              <a16:creationId xmlns:a16="http://schemas.microsoft.com/office/drawing/2014/main" id="{00000000-0008-0000-0100-0000E4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7" name="TextBox 196">
          <a:extLst>
            <a:ext uri="{FF2B5EF4-FFF2-40B4-BE49-F238E27FC236}">
              <a16:creationId xmlns:a16="http://schemas.microsoft.com/office/drawing/2014/main" id="{00000000-0008-0000-0100-0000E5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8" name="TextBox 197">
          <a:extLst>
            <a:ext uri="{FF2B5EF4-FFF2-40B4-BE49-F238E27FC236}">
              <a16:creationId xmlns:a16="http://schemas.microsoft.com/office/drawing/2014/main" id="{00000000-0008-0000-0100-0000E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99" name="TextBox 198">
          <a:extLst>
            <a:ext uri="{FF2B5EF4-FFF2-40B4-BE49-F238E27FC236}">
              <a16:creationId xmlns:a16="http://schemas.microsoft.com/office/drawing/2014/main" id="{00000000-0008-0000-0100-0000E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0" name="TextBox 199">
          <a:extLst>
            <a:ext uri="{FF2B5EF4-FFF2-40B4-BE49-F238E27FC236}">
              <a16:creationId xmlns:a16="http://schemas.microsoft.com/office/drawing/2014/main" id="{00000000-0008-0000-0100-0000E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1" name="TextBox 200">
          <a:extLst>
            <a:ext uri="{FF2B5EF4-FFF2-40B4-BE49-F238E27FC236}">
              <a16:creationId xmlns:a16="http://schemas.microsoft.com/office/drawing/2014/main" id="{00000000-0008-0000-0100-0000E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02" name="TextBox 201">
          <a:extLst>
            <a:ext uri="{FF2B5EF4-FFF2-40B4-BE49-F238E27FC236}">
              <a16:creationId xmlns:a16="http://schemas.microsoft.com/office/drawing/2014/main" id="{00000000-0008-0000-0100-0000E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03" name="TextBox 202">
          <a:extLst>
            <a:ext uri="{FF2B5EF4-FFF2-40B4-BE49-F238E27FC236}">
              <a16:creationId xmlns:a16="http://schemas.microsoft.com/office/drawing/2014/main" id="{00000000-0008-0000-0100-0000E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04" name="TextBox 203">
          <a:extLst>
            <a:ext uri="{FF2B5EF4-FFF2-40B4-BE49-F238E27FC236}">
              <a16:creationId xmlns:a16="http://schemas.microsoft.com/office/drawing/2014/main" id="{00000000-0008-0000-0100-0000F0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05" name="TextBox 204">
          <a:extLst>
            <a:ext uri="{FF2B5EF4-FFF2-40B4-BE49-F238E27FC236}">
              <a16:creationId xmlns:a16="http://schemas.microsoft.com/office/drawing/2014/main" id="{00000000-0008-0000-0100-0000F1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6" name="TextBox 205">
          <a:extLst>
            <a:ext uri="{FF2B5EF4-FFF2-40B4-BE49-F238E27FC236}">
              <a16:creationId xmlns:a16="http://schemas.microsoft.com/office/drawing/2014/main" id="{00000000-0008-0000-0100-0000FA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7" name="TextBox 206">
          <a:extLst>
            <a:ext uri="{FF2B5EF4-FFF2-40B4-BE49-F238E27FC236}">
              <a16:creationId xmlns:a16="http://schemas.microsoft.com/office/drawing/2014/main" id="{00000000-0008-0000-0100-0000FB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8" name="TextBox 207">
          <a:extLst>
            <a:ext uri="{FF2B5EF4-FFF2-40B4-BE49-F238E27FC236}">
              <a16:creationId xmlns:a16="http://schemas.microsoft.com/office/drawing/2014/main" id="{00000000-0008-0000-0100-0000FC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209" name="TextBox 208">
          <a:extLst>
            <a:ext uri="{FF2B5EF4-FFF2-40B4-BE49-F238E27FC236}">
              <a16:creationId xmlns:a16="http://schemas.microsoft.com/office/drawing/2014/main" id="{00000000-0008-0000-0100-0000FD000000}"/>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10" name="TextBox 209">
          <a:extLst>
            <a:ext uri="{FF2B5EF4-FFF2-40B4-BE49-F238E27FC236}">
              <a16:creationId xmlns:a16="http://schemas.microsoft.com/office/drawing/2014/main" id="{00000000-0008-0000-0100-0000FE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11" name="TextBox 210">
          <a:extLst>
            <a:ext uri="{FF2B5EF4-FFF2-40B4-BE49-F238E27FC236}">
              <a16:creationId xmlns:a16="http://schemas.microsoft.com/office/drawing/2014/main" id="{00000000-0008-0000-0100-0000FF00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12" name="TextBox 211">
          <a:extLst>
            <a:ext uri="{FF2B5EF4-FFF2-40B4-BE49-F238E27FC236}">
              <a16:creationId xmlns:a16="http://schemas.microsoft.com/office/drawing/2014/main" id="{00000000-0008-0000-0100-00000001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213" name="TextBox 212">
          <a:extLst>
            <a:ext uri="{FF2B5EF4-FFF2-40B4-BE49-F238E27FC236}">
              <a16:creationId xmlns:a16="http://schemas.microsoft.com/office/drawing/2014/main" id="{00000000-0008-0000-0100-000001010000}"/>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4" name="TextBox 213">
          <a:extLst>
            <a:ext uri="{FF2B5EF4-FFF2-40B4-BE49-F238E27FC236}">
              <a16:creationId xmlns:a16="http://schemas.microsoft.com/office/drawing/2014/main" id="{00000000-0008-0000-0100-0000E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5" name="TextBox 214">
          <a:extLst>
            <a:ext uri="{FF2B5EF4-FFF2-40B4-BE49-F238E27FC236}">
              <a16:creationId xmlns:a16="http://schemas.microsoft.com/office/drawing/2014/main" id="{00000000-0008-0000-0100-0000E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6" name="TextBox 215">
          <a:extLst>
            <a:ext uri="{FF2B5EF4-FFF2-40B4-BE49-F238E27FC236}">
              <a16:creationId xmlns:a16="http://schemas.microsoft.com/office/drawing/2014/main" id="{00000000-0008-0000-0100-0000F0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7" name="TextBox 216">
          <a:extLst>
            <a:ext uri="{FF2B5EF4-FFF2-40B4-BE49-F238E27FC236}">
              <a16:creationId xmlns:a16="http://schemas.microsoft.com/office/drawing/2014/main" id="{00000000-0008-0000-0100-0000F1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8" name="TextBox 217">
          <a:extLst>
            <a:ext uri="{FF2B5EF4-FFF2-40B4-BE49-F238E27FC236}">
              <a16:creationId xmlns:a16="http://schemas.microsoft.com/office/drawing/2014/main" id="{00000000-0008-0000-0100-0000FE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19" name="TextBox 218">
          <a:extLst>
            <a:ext uri="{FF2B5EF4-FFF2-40B4-BE49-F238E27FC236}">
              <a16:creationId xmlns:a16="http://schemas.microsoft.com/office/drawing/2014/main" id="{00000000-0008-0000-0100-0000FF00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20" name="TextBox 219">
          <a:extLst>
            <a:ext uri="{FF2B5EF4-FFF2-40B4-BE49-F238E27FC236}">
              <a16:creationId xmlns:a16="http://schemas.microsoft.com/office/drawing/2014/main" id="{00000000-0008-0000-0100-00000001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221" name="TextBox 220">
          <a:extLst>
            <a:ext uri="{FF2B5EF4-FFF2-40B4-BE49-F238E27FC236}">
              <a16:creationId xmlns:a16="http://schemas.microsoft.com/office/drawing/2014/main" id="{00000000-0008-0000-0100-000001010000}"/>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2" name="TextBox 221">
          <a:extLst>
            <a:ext uri="{FF2B5EF4-FFF2-40B4-BE49-F238E27FC236}">
              <a16:creationId xmlns:a16="http://schemas.microsoft.com/office/drawing/2014/main" id="{00000000-0008-0000-0100-000002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3" name="TextBox 222">
          <a:extLst>
            <a:ext uri="{FF2B5EF4-FFF2-40B4-BE49-F238E27FC236}">
              <a16:creationId xmlns:a16="http://schemas.microsoft.com/office/drawing/2014/main" id="{00000000-0008-0000-0100-000003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4" name="TextBox 223">
          <a:extLst>
            <a:ext uri="{FF2B5EF4-FFF2-40B4-BE49-F238E27FC236}">
              <a16:creationId xmlns:a16="http://schemas.microsoft.com/office/drawing/2014/main" id="{00000000-0008-0000-0100-000004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25" name="TextBox 224">
          <a:extLst>
            <a:ext uri="{FF2B5EF4-FFF2-40B4-BE49-F238E27FC236}">
              <a16:creationId xmlns:a16="http://schemas.microsoft.com/office/drawing/2014/main" id="{00000000-0008-0000-0100-000005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6" name="TextBox 225">
          <a:extLst>
            <a:ext uri="{FF2B5EF4-FFF2-40B4-BE49-F238E27FC236}">
              <a16:creationId xmlns:a16="http://schemas.microsoft.com/office/drawing/2014/main" id="{00000000-0008-0000-0100-000006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7" name="TextBox 226">
          <a:extLst>
            <a:ext uri="{FF2B5EF4-FFF2-40B4-BE49-F238E27FC236}">
              <a16:creationId xmlns:a16="http://schemas.microsoft.com/office/drawing/2014/main" id="{00000000-0008-0000-0100-000007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8" name="TextBox 227">
          <a:extLst>
            <a:ext uri="{FF2B5EF4-FFF2-40B4-BE49-F238E27FC236}">
              <a16:creationId xmlns:a16="http://schemas.microsoft.com/office/drawing/2014/main" id="{00000000-0008-0000-0100-000008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29" name="TextBox 228">
          <a:extLst>
            <a:ext uri="{FF2B5EF4-FFF2-40B4-BE49-F238E27FC236}">
              <a16:creationId xmlns:a16="http://schemas.microsoft.com/office/drawing/2014/main" id="{00000000-0008-0000-0100-000009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0" name="TextBox 229">
          <a:extLst>
            <a:ext uri="{FF2B5EF4-FFF2-40B4-BE49-F238E27FC236}">
              <a16:creationId xmlns:a16="http://schemas.microsoft.com/office/drawing/2014/main" id="{00000000-0008-0000-0100-00000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1" name="TextBox 230">
          <a:extLst>
            <a:ext uri="{FF2B5EF4-FFF2-40B4-BE49-F238E27FC236}">
              <a16:creationId xmlns:a16="http://schemas.microsoft.com/office/drawing/2014/main" id="{00000000-0008-0000-0100-00000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2" name="TextBox 231">
          <a:extLst>
            <a:ext uri="{FF2B5EF4-FFF2-40B4-BE49-F238E27FC236}">
              <a16:creationId xmlns:a16="http://schemas.microsoft.com/office/drawing/2014/main" id="{00000000-0008-0000-0100-00000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33" name="TextBox 232">
          <a:extLst>
            <a:ext uri="{FF2B5EF4-FFF2-40B4-BE49-F238E27FC236}">
              <a16:creationId xmlns:a16="http://schemas.microsoft.com/office/drawing/2014/main" id="{00000000-0008-0000-0100-00000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4" name="TextBox 233">
          <a:extLst>
            <a:ext uri="{FF2B5EF4-FFF2-40B4-BE49-F238E27FC236}">
              <a16:creationId xmlns:a16="http://schemas.microsoft.com/office/drawing/2014/main" id="{00000000-0008-0000-0100-00000E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5" name="TextBox 234">
          <a:extLst>
            <a:ext uri="{FF2B5EF4-FFF2-40B4-BE49-F238E27FC236}">
              <a16:creationId xmlns:a16="http://schemas.microsoft.com/office/drawing/2014/main" id="{00000000-0008-0000-0100-00000F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6" name="TextBox 235">
          <a:extLst>
            <a:ext uri="{FF2B5EF4-FFF2-40B4-BE49-F238E27FC236}">
              <a16:creationId xmlns:a16="http://schemas.microsoft.com/office/drawing/2014/main" id="{00000000-0008-0000-0100-000010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7" name="TextBox 236">
          <a:extLst>
            <a:ext uri="{FF2B5EF4-FFF2-40B4-BE49-F238E27FC236}">
              <a16:creationId xmlns:a16="http://schemas.microsoft.com/office/drawing/2014/main" id="{00000000-0008-0000-0100-000011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8" name="TextBox 237">
          <a:extLst>
            <a:ext uri="{FF2B5EF4-FFF2-40B4-BE49-F238E27FC236}">
              <a16:creationId xmlns:a16="http://schemas.microsoft.com/office/drawing/2014/main" id="{00000000-0008-0000-0100-000012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39" name="TextBox 238">
          <a:extLst>
            <a:ext uri="{FF2B5EF4-FFF2-40B4-BE49-F238E27FC236}">
              <a16:creationId xmlns:a16="http://schemas.microsoft.com/office/drawing/2014/main" id="{00000000-0008-0000-0100-000013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0" name="TextBox 239">
          <a:extLst>
            <a:ext uri="{FF2B5EF4-FFF2-40B4-BE49-F238E27FC236}">
              <a16:creationId xmlns:a16="http://schemas.microsoft.com/office/drawing/2014/main" id="{00000000-0008-0000-0100-000014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1" name="TextBox 240">
          <a:extLst>
            <a:ext uri="{FF2B5EF4-FFF2-40B4-BE49-F238E27FC236}">
              <a16:creationId xmlns:a16="http://schemas.microsoft.com/office/drawing/2014/main" id="{00000000-0008-0000-0100-000015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2" name="TextBox 241">
          <a:extLst>
            <a:ext uri="{FF2B5EF4-FFF2-40B4-BE49-F238E27FC236}">
              <a16:creationId xmlns:a16="http://schemas.microsoft.com/office/drawing/2014/main" id="{00000000-0008-0000-0100-000016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3" name="TextBox 242">
          <a:extLst>
            <a:ext uri="{FF2B5EF4-FFF2-40B4-BE49-F238E27FC236}">
              <a16:creationId xmlns:a16="http://schemas.microsoft.com/office/drawing/2014/main" id="{00000000-0008-0000-0100-000017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4" name="TextBox 243">
          <a:extLst>
            <a:ext uri="{FF2B5EF4-FFF2-40B4-BE49-F238E27FC236}">
              <a16:creationId xmlns:a16="http://schemas.microsoft.com/office/drawing/2014/main" id="{00000000-0008-0000-0100-000018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245" name="TextBox 244">
          <a:extLst>
            <a:ext uri="{FF2B5EF4-FFF2-40B4-BE49-F238E27FC236}">
              <a16:creationId xmlns:a16="http://schemas.microsoft.com/office/drawing/2014/main" id="{00000000-0008-0000-0100-000019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6" name="TextBox 245">
          <a:extLst>
            <a:ext uri="{FF2B5EF4-FFF2-40B4-BE49-F238E27FC236}">
              <a16:creationId xmlns:a16="http://schemas.microsoft.com/office/drawing/2014/main" id="{00000000-0008-0000-0100-00001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7" name="TextBox 246">
          <a:extLst>
            <a:ext uri="{FF2B5EF4-FFF2-40B4-BE49-F238E27FC236}">
              <a16:creationId xmlns:a16="http://schemas.microsoft.com/office/drawing/2014/main" id="{00000000-0008-0000-0100-00001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8" name="TextBox 247">
          <a:extLst>
            <a:ext uri="{FF2B5EF4-FFF2-40B4-BE49-F238E27FC236}">
              <a16:creationId xmlns:a16="http://schemas.microsoft.com/office/drawing/2014/main" id="{00000000-0008-0000-0100-00002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49" name="TextBox 248">
          <a:extLst>
            <a:ext uri="{FF2B5EF4-FFF2-40B4-BE49-F238E27FC236}">
              <a16:creationId xmlns:a16="http://schemas.microsoft.com/office/drawing/2014/main" id="{00000000-0008-0000-0100-00002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0" name="TextBox 249">
          <a:extLst>
            <a:ext uri="{FF2B5EF4-FFF2-40B4-BE49-F238E27FC236}">
              <a16:creationId xmlns:a16="http://schemas.microsoft.com/office/drawing/2014/main" id="{00000000-0008-0000-0100-00002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1" name="TextBox 250">
          <a:extLst>
            <a:ext uri="{FF2B5EF4-FFF2-40B4-BE49-F238E27FC236}">
              <a16:creationId xmlns:a16="http://schemas.microsoft.com/office/drawing/2014/main" id="{00000000-0008-0000-0100-00002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2" name="TextBox 251">
          <a:extLst>
            <a:ext uri="{FF2B5EF4-FFF2-40B4-BE49-F238E27FC236}">
              <a16:creationId xmlns:a16="http://schemas.microsoft.com/office/drawing/2014/main" id="{00000000-0008-0000-0100-00002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3" name="TextBox 252">
          <a:extLst>
            <a:ext uri="{FF2B5EF4-FFF2-40B4-BE49-F238E27FC236}">
              <a16:creationId xmlns:a16="http://schemas.microsoft.com/office/drawing/2014/main" id="{00000000-0008-0000-0100-00002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4" name="TextBox 253">
          <a:extLst>
            <a:ext uri="{FF2B5EF4-FFF2-40B4-BE49-F238E27FC236}">
              <a16:creationId xmlns:a16="http://schemas.microsoft.com/office/drawing/2014/main" id="{00000000-0008-0000-0100-00002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5" name="TextBox 254">
          <a:extLst>
            <a:ext uri="{FF2B5EF4-FFF2-40B4-BE49-F238E27FC236}">
              <a16:creationId xmlns:a16="http://schemas.microsoft.com/office/drawing/2014/main" id="{00000000-0008-0000-0100-00002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6" name="TextBox 255">
          <a:extLst>
            <a:ext uri="{FF2B5EF4-FFF2-40B4-BE49-F238E27FC236}">
              <a16:creationId xmlns:a16="http://schemas.microsoft.com/office/drawing/2014/main" id="{00000000-0008-0000-0100-00002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7" name="TextBox 256">
          <a:extLst>
            <a:ext uri="{FF2B5EF4-FFF2-40B4-BE49-F238E27FC236}">
              <a16:creationId xmlns:a16="http://schemas.microsoft.com/office/drawing/2014/main" id="{00000000-0008-0000-0100-00002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8" name="TextBox 257">
          <a:extLst>
            <a:ext uri="{FF2B5EF4-FFF2-40B4-BE49-F238E27FC236}">
              <a16:creationId xmlns:a16="http://schemas.microsoft.com/office/drawing/2014/main" id="{00000000-0008-0000-0100-00002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59" name="TextBox 258">
          <a:extLst>
            <a:ext uri="{FF2B5EF4-FFF2-40B4-BE49-F238E27FC236}">
              <a16:creationId xmlns:a16="http://schemas.microsoft.com/office/drawing/2014/main" id="{00000000-0008-0000-0100-00002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0" name="TextBox 259">
          <a:extLst>
            <a:ext uri="{FF2B5EF4-FFF2-40B4-BE49-F238E27FC236}">
              <a16:creationId xmlns:a16="http://schemas.microsoft.com/office/drawing/2014/main" id="{00000000-0008-0000-0100-00002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61" name="TextBox 260">
          <a:extLst>
            <a:ext uri="{FF2B5EF4-FFF2-40B4-BE49-F238E27FC236}">
              <a16:creationId xmlns:a16="http://schemas.microsoft.com/office/drawing/2014/main" id="{00000000-0008-0000-0100-00002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2" name="TextBox 261">
          <a:extLst>
            <a:ext uri="{FF2B5EF4-FFF2-40B4-BE49-F238E27FC236}">
              <a16:creationId xmlns:a16="http://schemas.microsoft.com/office/drawing/2014/main" id="{00000000-0008-0000-0100-00002E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3" name="TextBox 262">
          <a:extLst>
            <a:ext uri="{FF2B5EF4-FFF2-40B4-BE49-F238E27FC236}">
              <a16:creationId xmlns:a16="http://schemas.microsoft.com/office/drawing/2014/main" id="{00000000-0008-0000-0100-00002F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4" name="TextBox 263">
          <a:extLst>
            <a:ext uri="{FF2B5EF4-FFF2-40B4-BE49-F238E27FC236}">
              <a16:creationId xmlns:a16="http://schemas.microsoft.com/office/drawing/2014/main" id="{00000000-0008-0000-0100-000030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5" name="TextBox 264">
          <a:extLst>
            <a:ext uri="{FF2B5EF4-FFF2-40B4-BE49-F238E27FC236}">
              <a16:creationId xmlns:a16="http://schemas.microsoft.com/office/drawing/2014/main" id="{00000000-0008-0000-0100-000031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6" name="TextBox 265">
          <a:extLst>
            <a:ext uri="{FF2B5EF4-FFF2-40B4-BE49-F238E27FC236}">
              <a16:creationId xmlns:a16="http://schemas.microsoft.com/office/drawing/2014/main" id="{00000000-0008-0000-0100-000032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7" name="TextBox 266">
          <a:extLst>
            <a:ext uri="{FF2B5EF4-FFF2-40B4-BE49-F238E27FC236}">
              <a16:creationId xmlns:a16="http://schemas.microsoft.com/office/drawing/2014/main" id="{00000000-0008-0000-0100-000033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8" name="TextBox 267">
          <a:extLst>
            <a:ext uri="{FF2B5EF4-FFF2-40B4-BE49-F238E27FC236}">
              <a16:creationId xmlns:a16="http://schemas.microsoft.com/office/drawing/2014/main" id="{00000000-0008-0000-0100-000034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69" name="TextBox 268">
          <a:extLst>
            <a:ext uri="{FF2B5EF4-FFF2-40B4-BE49-F238E27FC236}">
              <a16:creationId xmlns:a16="http://schemas.microsoft.com/office/drawing/2014/main" id="{00000000-0008-0000-0100-000035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0" name="TextBox 269">
          <a:extLst>
            <a:ext uri="{FF2B5EF4-FFF2-40B4-BE49-F238E27FC236}">
              <a16:creationId xmlns:a16="http://schemas.microsoft.com/office/drawing/2014/main" id="{00000000-0008-0000-0100-00003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1" name="TextBox 270">
          <a:extLst>
            <a:ext uri="{FF2B5EF4-FFF2-40B4-BE49-F238E27FC236}">
              <a16:creationId xmlns:a16="http://schemas.microsoft.com/office/drawing/2014/main" id="{00000000-0008-0000-0100-00003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2" name="TextBox 271">
          <a:extLst>
            <a:ext uri="{FF2B5EF4-FFF2-40B4-BE49-F238E27FC236}">
              <a16:creationId xmlns:a16="http://schemas.microsoft.com/office/drawing/2014/main" id="{00000000-0008-0000-0100-00003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3" name="TextBox 272">
          <a:extLst>
            <a:ext uri="{FF2B5EF4-FFF2-40B4-BE49-F238E27FC236}">
              <a16:creationId xmlns:a16="http://schemas.microsoft.com/office/drawing/2014/main" id="{00000000-0008-0000-0100-00003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4" name="TextBox 273">
          <a:extLst>
            <a:ext uri="{FF2B5EF4-FFF2-40B4-BE49-F238E27FC236}">
              <a16:creationId xmlns:a16="http://schemas.microsoft.com/office/drawing/2014/main" id="{00000000-0008-0000-0100-00003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5" name="TextBox 274">
          <a:extLst>
            <a:ext uri="{FF2B5EF4-FFF2-40B4-BE49-F238E27FC236}">
              <a16:creationId xmlns:a16="http://schemas.microsoft.com/office/drawing/2014/main" id="{00000000-0008-0000-0100-00003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6" name="TextBox 275">
          <a:extLst>
            <a:ext uri="{FF2B5EF4-FFF2-40B4-BE49-F238E27FC236}">
              <a16:creationId xmlns:a16="http://schemas.microsoft.com/office/drawing/2014/main" id="{00000000-0008-0000-0100-00004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7" name="TextBox 276">
          <a:extLst>
            <a:ext uri="{FF2B5EF4-FFF2-40B4-BE49-F238E27FC236}">
              <a16:creationId xmlns:a16="http://schemas.microsoft.com/office/drawing/2014/main" id="{00000000-0008-0000-0100-00004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8" name="TextBox 277">
          <a:extLst>
            <a:ext uri="{FF2B5EF4-FFF2-40B4-BE49-F238E27FC236}">
              <a16:creationId xmlns:a16="http://schemas.microsoft.com/office/drawing/2014/main" id="{00000000-0008-0000-0100-00004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79" name="TextBox 278">
          <a:extLst>
            <a:ext uri="{FF2B5EF4-FFF2-40B4-BE49-F238E27FC236}">
              <a16:creationId xmlns:a16="http://schemas.microsoft.com/office/drawing/2014/main" id="{00000000-0008-0000-0100-00004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0" name="TextBox 279">
          <a:extLst>
            <a:ext uri="{FF2B5EF4-FFF2-40B4-BE49-F238E27FC236}">
              <a16:creationId xmlns:a16="http://schemas.microsoft.com/office/drawing/2014/main" id="{00000000-0008-0000-0100-00004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1" name="TextBox 280">
          <a:extLst>
            <a:ext uri="{FF2B5EF4-FFF2-40B4-BE49-F238E27FC236}">
              <a16:creationId xmlns:a16="http://schemas.microsoft.com/office/drawing/2014/main" id="{00000000-0008-0000-0100-00004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2" name="TextBox 281">
          <a:extLst>
            <a:ext uri="{FF2B5EF4-FFF2-40B4-BE49-F238E27FC236}">
              <a16:creationId xmlns:a16="http://schemas.microsoft.com/office/drawing/2014/main" id="{00000000-0008-0000-0100-00004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3" name="TextBox 282">
          <a:extLst>
            <a:ext uri="{FF2B5EF4-FFF2-40B4-BE49-F238E27FC236}">
              <a16:creationId xmlns:a16="http://schemas.microsoft.com/office/drawing/2014/main" id="{00000000-0008-0000-0100-00004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4" name="TextBox 283">
          <a:extLst>
            <a:ext uri="{FF2B5EF4-FFF2-40B4-BE49-F238E27FC236}">
              <a16:creationId xmlns:a16="http://schemas.microsoft.com/office/drawing/2014/main" id="{00000000-0008-0000-0100-00004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85" name="TextBox 284">
          <a:extLst>
            <a:ext uri="{FF2B5EF4-FFF2-40B4-BE49-F238E27FC236}">
              <a16:creationId xmlns:a16="http://schemas.microsoft.com/office/drawing/2014/main" id="{00000000-0008-0000-0100-00004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6" name="TextBox 285">
          <a:extLst>
            <a:ext uri="{FF2B5EF4-FFF2-40B4-BE49-F238E27FC236}">
              <a16:creationId xmlns:a16="http://schemas.microsoft.com/office/drawing/2014/main" id="{00000000-0008-0000-0100-00004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7" name="TextBox 286">
          <a:extLst>
            <a:ext uri="{FF2B5EF4-FFF2-40B4-BE49-F238E27FC236}">
              <a16:creationId xmlns:a16="http://schemas.microsoft.com/office/drawing/2014/main" id="{00000000-0008-0000-0100-00004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8" name="TextBox 287">
          <a:extLst>
            <a:ext uri="{FF2B5EF4-FFF2-40B4-BE49-F238E27FC236}">
              <a16:creationId xmlns:a16="http://schemas.microsoft.com/office/drawing/2014/main" id="{00000000-0008-0000-0100-00004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89" name="TextBox 288">
          <a:extLst>
            <a:ext uri="{FF2B5EF4-FFF2-40B4-BE49-F238E27FC236}">
              <a16:creationId xmlns:a16="http://schemas.microsoft.com/office/drawing/2014/main" id="{00000000-0008-0000-0100-00004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0" name="TextBox 289">
          <a:extLst>
            <a:ext uri="{FF2B5EF4-FFF2-40B4-BE49-F238E27FC236}">
              <a16:creationId xmlns:a16="http://schemas.microsoft.com/office/drawing/2014/main" id="{00000000-0008-0000-0100-00004E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1" name="TextBox 290">
          <a:extLst>
            <a:ext uri="{FF2B5EF4-FFF2-40B4-BE49-F238E27FC236}">
              <a16:creationId xmlns:a16="http://schemas.microsoft.com/office/drawing/2014/main" id="{00000000-0008-0000-0100-00004F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2" name="TextBox 291">
          <a:extLst>
            <a:ext uri="{FF2B5EF4-FFF2-40B4-BE49-F238E27FC236}">
              <a16:creationId xmlns:a16="http://schemas.microsoft.com/office/drawing/2014/main" id="{00000000-0008-0000-0100-000050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293" name="TextBox 292">
          <a:extLst>
            <a:ext uri="{FF2B5EF4-FFF2-40B4-BE49-F238E27FC236}">
              <a16:creationId xmlns:a16="http://schemas.microsoft.com/office/drawing/2014/main" id="{00000000-0008-0000-0100-000051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4" name="TextBox 293">
          <a:extLst>
            <a:ext uri="{FF2B5EF4-FFF2-40B4-BE49-F238E27FC236}">
              <a16:creationId xmlns:a16="http://schemas.microsoft.com/office/drawing/2014/main" id="{00000000-0008-0000-0100-00005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5" name="TextBox 294">
          <a:extLst>
            <a:ext uri="{FF2B5EF4-FFF2-40B4-BE49-F238E27FC236}">
              <a16:creationId xmlns:a16="http://schemas.microsoft.com/office/drawing/2014/main" id="{00000000-0008-0000-0100-00005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6" name="TextBox 295">
          <a:extLst>
            <a:ext uri="{FF2B5EF4-FFF2-40B4-BE49-F238E27FC236}">
              <a16:creationId xmlns:a16="http://schemas.microsoft.com/office/drawing/2014/main" id="{00000000-0008-0000-0100-00005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7" name="TextBox 296">
          <a:extLst>
            <a:ext uri="{FF2B5EF4-FFF2-40B4-BE49-F238E27FC236}">
              <a16:creationId xmlns:a16="http://schemas.microsoft.com/office/drawing/2014/main" id="{00000000-0008-0000-0100-00005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8" name="TextBox 297">
          <a:extLst>
            <a:ext uri="{FF2B5EF4-FFF2-40B4-BE49-F238E27FC236}">
              <a16:creationId xmlns:a16="http://schemas.microsoft.com/office/drawing/2014/main" id="{00000000-0008-0000-0100-00005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299" name="TextBox 298">
          <a:extLst>
            <a:ext uri="{FF2B5EF4-FFF2-40B4-BE49-F238E27FC236}">
              <a16:creationId xmlns:a16="http://schemas.microsoft.com/office/drawing/2014/main" id="{00000000-0008-0000-0100-00005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0" name="TextBox 299">
          <a:extLst>
            <a:ext uri="{FF2B5EF4-FFF2-40B4-BE49-F238E27FC236}">
              <a16:creationId xmlns:a16="http://schemas.microsoft.com/office/drawing/2014/main" id="{00000000-0008-0000-0100-00005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1" name="TextBox 300">
          <a:extLst>
            <a:ext uri="{FF2B5EF4-FFF2-40B4-BE49-F238E27FC236}">
              <a16:creationId xmlns:a16="http://schemas.microsoft.com/office/drawing/2014/main" id="{00000000-0008-0000-0100-00005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2" name="TextBox 301">
          <a:extLst>
            <a:ext uri="{FF2B5EF4-FFF2-40B4-BE49-F238E27FC236}">
              <a16:creationId xmlns:a16="http://schemas.microsoft.com/office/drawing/2014/main" id="{00000000-0008-0000-0100-00005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3" name="TextBox 302">
          <a:extLst>
            <a:ext uri="{FF2B5EF4-FFF2-40B4-BE49-F238E27FC236}">
              <a16:creationId xmlns:a16="http://schemas.microsoft.com/office/drawing/2014/main" id="{00000000-0008-0000-0100-00005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4" name="TextBox 303">
          <a:extLst>
            <a:ext uri="{FF2B5EF4-FFF2-40B4-BE49-F238E27FC236}">
              <a16:creationId xmlns:a16="http://schemas.microsoft.com/office/drawing/2014/main" id="{00000000-0008-0000-0100-00005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5" name="TextBox 304">
          <a:extLst>
            <a:ext uri="{FF2B5EF4-FFF2-40B4-BE49-F238E27FC236}">
              <a16:creationId xmlns:a16="http://schemas.microsoft.com/office/drawing/2014/main" id="{00000000-0008-0000-0100-00005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6" name="TextBox 305">
          <a:extLst>
            <a:ext uri="{FF2B5EF4-FFF2-40B4-BE49-F238E27FC236}">
              <a16:creationId xmlns:a16="http://schemas.microsoft.com/office/drawing/2014/main" id="{00000000-0008-0000-0100-00005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7" name="TextBox 306">
          <a:extLst>
            <a:ext uri="{FF2B5EF4-FFF2-40B4-BE49-F238E27FC236}">
              <a16:creationId xmlns:a16="http://schemas.microsoft.com/office/drawing/2014/main" id="{00000000-0008-0000-0100-00005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8" name="TextBox 307">
          <a:extLst>
            <a:ext uri="{FF2B5EF4-FFF2-40B4-BE49-F238E27FC236}">
              <a16:creationId xmlns:a16="http://schemas.microsoft.com/office/drawing/2014/main" id="{00000000-0008-0000-0100-00006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09" name="TextBox 308">
          <a:extLst>
            <a:ext uri="{FF2B5EF4-FFF2-40B4-BE49-F238E27FC236}">
              <a16:creationId xmlns:a16="http://schemas.microsoft.com/office/drawing/2014/main" id="{00000000-0008-0000-0100-00006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10" name="TextBox 309">
          <a:extLst>
            <a:ext uri="{FF2B5EF4-FFF2-40B4-BE49-F238E27FC236}">
              <a16:creationId xmlns:a16="http://schemas.microsoft.com/office/drawing/2014/main" id="{00000000-0008-0000-0100-000066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11" name="TextBox 310">
          <a:extLst>
            <a:ext uri="{FF2B5EF4-FFF2-40B4-BE49-F238E27FC236}">
              <a16:creationId xmlns:a16="http://schemas.microsoft.com/office/drawing/2014/main" id="{00000000-0008-0000-0100-000067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12" name="TextBox 311">
          <a:extLst>
            <a:ext uri="{FF2B5EF4-FFF2-40B4-BE49-F238E27FC236}">
              <a16:creationId xmlns:a16="http://schemas.microsoft.com/office/drawing/2014/main" id="{00000000-0008-0000-0100-000068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13" name="TextBox 312">
          <a:extLst>
            <a:ext uri="{FF2B5EF4-FFF2-40B4-BE49-F238E27FC236}">
              <a16:creationId xmlns:a16="http://schemas.microsoft.com/office/drawing/2014/main" id="{00000000-0008-0000-0100-000069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4" name="TextBox 313">
          <a:extLst>
            <a:ext uri="{FF2B5EF4-FFF2-40B4-BE49-F238E27FC236}">
              <a16:creationId xmlns:a16="http://schemas.microsoft.com/office/drawing/2014/main" id="{00000000-0008-0000-0100-000092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5" name="TextBox 314">
          <a:extLst>
            <a:ext uri="{FF2B5EF4-FFF2-40B4-BE49-F238E27FC236}">
              <a16:creationId xmlns:a16="http://schemas.microsoft.com/office/drawing/2014/main" id="{00000000-0008-0000-0100-000093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6" name="TextBox 315">
          <a:extLst>
            <a:ext uri="{FF2B5EF4-FFF2-40B4-BE49-F238E27FC236}">
              <a16:creationId xmlns:a16="http://schemas.microsoft.com/office/drawing/2014/main" id="{00000000-0008-0000-0100-000094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7" name="TextBox 316">
          <a:extLst>
            <a:ext uri="{FF2B5EF4-FFF2-40B4-BE49-F238E27FC236}">
              <a16:creationId xmlns:a16="http://schemas.microsoft.com/office/drawing/2014/main" id="{00000000-0008-0000-0100-000095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8" name="TextBox 317">
          <a:extLst>
            <a:ext uri="{FF2B5EF4-FFF2-40B4-BE49-F238E27FC236}">
              <a16:creationId xmlns:a16="http://schemas.microsoft.com/office/drawing/2014/main" id="{00000000-0008-0000-0100-000096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19" name="TextBox 318">
          <a:extLst>
            <a:ext uri="{FF2B5EF4-FFF2-40B4-BE49-F238E27FC236}">
              <a16:creationId xmlns:a16="http://schemas.microsoft.com/office/drawing/2014/main" id="{00000000-0008-0000-0100-000097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0" name="TextBox 319">
          <a:extLst>
            <a:ext uri="{FF2B5EF4-FFF2-40B4-BE49-F238E27FC236}">
              <a16:creationId xmlns:a16="http://schemas.microsoft.com/office/drawing/2014/main" id="{00000000-0008-0000-0100-000098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1" name="TextBox 320">
          <a:extLst>
            <a:ext uri="{FF2B5EF4-FFF2-40B4-BE49-F238E27FC236}">
              <a16:creationId xmlns:a16="http://schemas.microsoft.com/office/drawing/2014/main" id="{00000000-0008-0000-0100-000099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22" name="TextBox 321">
          <a:extLst>
            <a:ext uri="{FF2B5EF4-FFF2-40B4-BE49-F238E27FC236}">
              <a16:creationId xmlns:a16="http://schemas.microsoft.com/office/drawing/2014/main" id="{00000000-0008-0000-0100-00009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23" name="TextBox 322">
          <a:extLst>
            <a:ext uri="{FF2B5EF4-FFF2-40B4-BE49-F238E27FC236}">
              <a16:creationId xmlns:a16="http://schemas.microsoft.com/office/drawing/2014/main" id="{00000000-0008-0000-0100-00009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24" name="TextBox 323">
          <a:extLst>
            <a:ext uri="{FF2B5EF4-FFF2-40B4-BE49-F238E27FC236}">
              <a16:creationId xmlns:a16="http://schemas.microsoft.com/office/drawing/2014/main" id="{00000000-0008-0000-0100-00009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25" name="TextBox 324">
          <a:extLst>
            <a:ext uri="{FF2B5EF4-FFF2-40B4-BE49-F238E27FC236}">
              <a16:creationId xmlns:a16="http://schemas.microsoft.com/office/drawing/2014/main" id="{00000000-0008-0000-0100-00009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6" name="TextBox 325">
          <a:extLst>
            <a:ext uri="{FF2B5EF4-FFF2-40B4-BE49-F238E27FC236}">
              <a16:creationId xmlns:a16="http://schemas.microsoft.com/office/drawing/2014/main" id="{00000000-0008-0000-0100-00009E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7" name="TextBox 326">
          <a:extLst>
            <a:ext uri="{FF2B5EF4-FFF2-40B4-BE49-F238E27FC236}">
              <a16:creationId xmlns:a16="http://schemas.microsoft.com/office/drawing/2014/main" id="{00000000-0008-0000-0100-00009F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8" name="TextBox 327">
          <a:extLst>
            <a:ext uri="{FF2B5EF4-FFF2-40B4-BE49-F238E27FC236}">
              <a16:creationId xmlns:a16="http://schemas.microsoft.com/office/drawing/2014/main" id="{00000000-0008-0000-0100-0000A0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29" name="TextBox 328">
          <a:extLst>
            <a:ext uri="{FF2B5EF4-FFF2-40B4-BE49-F238E27FC236}">
              <a16:creationId xmlns:a16="http://schemas.microsoft.com/office/drawing/2014/main" id="{00000000-0008-0000-0100-0000A1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30" name="TextBox 329">
          <a:extLst>
            <a:ext uri="{FF2B5EF4-FFF2-40B4-BE49-F238E27FC236}">
              <a16:creationId xmlns:a16="http://schemas.microsoft.com/office/drawing/2014/main" id="{00000000-0008-0000-0100-0000A2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31" name="TextBox 330">
          <a:extLst>
            <a:ext uri="{FF2B5EF4-FFF2-40B4-BE49-F238E27FC236}">
              <a16:creationId xmlns:a16="http://schemas.microsoft.com/office/drawing/2014/main" id="{00000000-0008-0000-0100-0000A3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32" name="TextBox 331">
          <a:extLst>
            <a:ext uri="{FF2B5EF4-FFF2-40B4-BE49-F238E27FC236}">
              <a16:creationId xmlns:a16="http://schemas.microsoft.com/office/drawing/2014/main" id="{00000000-0008-0000-0100-0000A4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33" name="TextBox 332">
          <a:extLst>
            <a:ext uri="{FF2B5EF4-FFF2-40B4-BE49-F238E27FC236}">
              <a16:creationId xmlns:a16="http://schemas.microsoft.com/office/drawing/2014/main" id="{00000000-0008-0000-0100-0000A5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4" name="TextBox 333">
          <a:extLst>
            <a:ext uri="{FF2B5EF4-FFF2-40B4-BE49-F238E27FC236}">
              <a16:creationId xmlns:a16="http://schemas.microsoft.com/office/drawing/2014/main" id="{00000000-0008-0000-0100-0000A6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5" name="TextBox 334">
          <a:extLst>
            <a:ext uri="{FF2B5EF4-FFF2-40B4-BE49-F238E27FC236}">
              <a16:creationId xmlns:a16="http://schemas.microsoft.com/office/drawing/2014/main" id="{00000000-0008-0000-0100-0000A7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6" name="TextBox 335">
          <a:extLst>
            <a:ext uri="{FF2B5EF4-FFF2-40B4-BE49-F238E27FC236}">
              <a16:creationId xmlns:a16="http://schemas.microsoft.com/office/drawing/2014/main" id="{00000000-0008-0000-0100-0000A8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7" name="TextBox 336">
          <a:extLst>
            <a:ext uri="{FF2B5EF4-FFF2-40B4-BE49-F238E27FC236}">
              <a16:creationId xmlns:a16="http://schemas.microsoft.com/office/drawing/2014/main" id="{00000000-0008-0000-0100-0000A9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8" name="TextBox 337">
          <a:extLst>
            <a:ext uri="{FF2B5EF4-FFF2-40B4-BE49-F238E27FC236}">
              <a16:creationId xmlns:a16="http://schemas.microsoft.com/office/drawing/2014/main" id="{00000000-0008-0000-0100-0000AA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39" name="TextBox 338">
          <a:extLst>
            <a:ext uri="{FF2B5EF4-FFF2-40B4-BE49-F238E27FC236}">
              <a16:creationId xmlns:a16="http://schemas.microsoft.com/office/drawing/2014/main" id="{00000000-0008-0000-0100-0000AB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0" name="TextBox 339">
          <a:extLst>
            <a:ext uri="{FF2B5EF4-FFF2-40B4-BE49-F238E27FC236}">
              <a16:creationId xmlns:a16="http://schemas.microsoft.com/office/drawing/2014/main" id="{00000000-0008-0000-0100-0000AC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1" name="TextBox 340">
          <a:extLst>
            <a:ext uri="{FF2B5EF4-FFF2-40B4-BE49-F238E27FC236}">
              <a16:creationId xmlns:a16="http://schemas.microsoft.com/office/drawing/2014/main" id="{00000000-0008-0000-0100-0000AD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2" name="TextBox 341">
          <a:extLst>
            <a:ext uri="{FF2B5EF4-FFF2-40B4-BE49-F238E27FC236}">
              <a16:creationId xmlns:a16="http://schemas.microsoft.com/office/drawing/2014/main" id="{00000000-0008-0000-0100-0000AE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3" name="TextBox 342">
          <a:extLst>
            <a:ext uri="{FF2B5EF4-FFF2-40B4-BE49-F238E27FC236}">
              <a16:creationId xmlns:a16="http://schemas.microsoft.com/office/drawing/2014/main" id="{00000000-0008-0000-0100-0000AF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4" name="TextBox 343">
          <a:extLst>
            <a:ext uri="{FF2B5EF4-FFF2-40B4-BE49-F238E27FC236}">
              <a16:creationId xmlns:a16="http://schemas.microsoft.com/office/drawing/2014/main" id="{00000000-0008-0000-0100-0000B0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45" name="TextBox 344">
          <a:extLst>
            <a:ext uri="{FF2B5EF4-FFF2-40B4-BE49-F238E27FC236}">
              <a16:creationId xmlns:a16="http://schemas.microsoft.com/office/drawing/2014/main" id="{00000000-0008-0000-0100-0000B1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46" name="TextBox 345">
          <a:extLst>
            <a:ext uri="{FF2B5EF4-FFF2-40B4-BE49-F238E27FC236}">
              <a16:creationId xmlns:a16="http://schemas.microsoft.com/office/drawing/2014/main" id="{00000000-0008-0000-0100-0000B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47" name="TextBox 346">
          <a:extLst>
            <a:ext uri="{FF2B5EF4-FFF2-40B4-BE49-F238E27FC236}">
              <a16:creationId xmlns:a16="http://schemas.microsoft.com/office/drawing/2014/main" id="{00000000-0008-0000-0100-0000B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48" name="TextBox 347">
          <a:extLst>
            <a:ext uri="{FF2B5EF4-FFF2-40B4-BE49-F238E27FC236}">
              <a16:creationId xmlns:a16="http://schemas.microsoft.com/office/drawing/2014/main" id="{00000000-0008-0000-0100-0000B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49" name="TextBox 348">
          <a:extLst>
            <a:ext uri="{FF2B5EF4-FFF2-40B4-BE49-F238E27FC236}">
              <a16:creationId xmlns:a16="http://schemas.microsoft.com/office/drawing/2014/main" id="{00000000-0008-0000-0100-0000B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0" name="TextBox 349">
          <a:extLst>
            <a:ext uri="{FF2B5EF4-FFF2-40B4-BE49-F238E27FC236}">
              <a16:creationId xmlns:a16="http://schemas.microsoft.com/office/drawing/2014/main" id="{00000000-0008-0000-0100-0000B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1" name="TextBox 350">
          <a:extLst>
            <a:ext uri="{FF2B5EF4-FFF2-40B4-BE49-F238E27FC236}">
              <a16:creationId xmlns:a16="http://schemas.microsoft.com/office/drawing/2014/main" id="{00000000-0008-0000-0100-0000B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2" name="TextBox 351">
          <a:extLst>
            <a:ext uri="{FF2B5EF4-FFF2-40B4-BE49-F238E27FC236}">
              <a16:creationId xmlns:a16="http://schemas.microsoft.com/office/drawing/2014/main" id="{00000000-0008-0000-0100-0000B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3" name="TextBox 352">
          <a:extLst>
            <a:ext uri="{FF2B5EF4-FFF2-40B4-BE49-F238E27FC236}">
              <a16:creationId xmlns:a16="http://schemas.microsoft.com/office/drawing/2014/main" id="{00000000-0008-0000-0100-0000B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4" name="TextBox 353">
          <a:extLst>
            <a:ext uri="{FF2B5EF4-FFF2-40B4-BE49-F238E27FC236}">
              <a16:creationId xmlns:a16="http://schemas.microsoft.com/office/drawing/2014/main" id="{00000000-0008-0000-0100-0000B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5" name="TextBox 354">
          <a:extLst>
            <a:ext uri="{FF2B5EF4-FFF2-40B4-BE49-F238E27FC236}">
              <a16:creationId xmlns:a16="http://schemas.microsoft.com/office/drawing/2014/main" id="{00000000-0008-0000-0100-0000B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6" name="TextBox 355">
          <a:extLst>
            <a:ext uri="{FF2B5EF4-FFF2-40B4-BE49-F238E27FC236}">
              <a16:creationId xmlns:a16="http://schemas.microsoft.com/office/drawing/2014/main" id="{00000000-0008-0000-0100-0000C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7" name="TextBox 356">
          <a:extLst>
            <a:ext uri="{FF2B5EF4-FFF2-40B4-BE49-F238E27FC236}">
              <a16:creationId xmlns:a16="http://schemas.microsoft.com/office/drawing/2014/main" id="{00000000-0008-0000-0100-0000C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8" name="TextBox 357">
          <a:extLst>
            <a:ext uri="{FF2B5EF4-FFF2-40B4-BE49-F238E27FC236}">
              <a16:creationId xmlns:a16="http://schemas.microsoft.com/office/drawing/2014/main" id="{00000000-0008-0000-0100-0000C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59" name="TextBox 358">
          <a:extLst>
            <a:ext uri="{FF2B5EF4-FFF2-40B4-BE49-F238E27FC236}">
              <a16:creationId xmlns:a16="http://schemas.microsoft.com/office/drawing/2014/main" id="{00000000-0008-0000-0100-0000C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60" name="TextBox 359">
          <a:extLst>
            <a:ext uri="{FF2B5EF4-FFF2-40B4-BE49-F238E27FC236}">
              <a16:creationId xmlns:a16="http://schemas.microsoft.com/office/drawing/2014/main" id="{00000000-0008-0000-0100-0000C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61" name="TextBox 360">
          <a:extLst>
            <a:ext uri="{FF2B5EF4-FFF2-40B4-BE49-F238E27FC236}">
              <a16:creationId xmlns:a16="http://schemas.microsoft.com/office/drawing/2014/main" id="{00000000-0008-0000-0100-0000C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2" name="TextBox 361">
          <a:extLst>
            <a:ext uri="{FF2B5EF4-FFF2-40B4-BE49-F238E27FC236}">
              <a16:creationId xmlns:a16="http://schemas.microsoft.com/office/drawing/2014/main" id="{00000000-0008-0000-0100-0000C6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3" name="TextBox 362">
          <a:extLst>
            <a:ext uri="{FF2B5EF4-FFF2-40B4-BE49-F238E27FC236}">
              <a16:creationId xmlns:a16="http://schemas.microsoft.com/office/drawing/2014/main" id="{00000000-0008-0000-0100-0000C7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4" name="TextBox 363">
          <a:extLst>
            <a:ext uri="{FF2B5EF4-FFF2-40B4-BE49-F238E27FC236}">
              <a16:creationId xmlns:a16="http://schemas.microsoft.com/office/drawing/2014/main" id="{00000000-0008-0000-0100-0000C8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5" name="TextBox 364">
          <a:extLst>
            <a:ext uri="{FF2B5EF4-FFF2-40B4-BE49-F238E27FC236}">
              <a16:creationId xmlns:a16="http://schemas.microsoft.com/office/drawing/2014/main" id="{00000000-0008-0000-0100-0000C9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6" name="TextBox 365">
          <a:extLst>
            <a:ext uri="{FF2B5EF4-FFF2-40B4-BE49-F238E27FC236}">
              <a16:creationId xmlns:a16="http://schemas.microsoft.com/office/drawing/2014/main" id="{00000000-0008-0000-0100-0000C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7" name="TextBox 366">
          <a:extLst>
            <a:ext uri="{FF2B5EF4-FFF2-40B4-BE49-F238E27FC236}">
              <a16:creationId xmlns:a16="http://schemas.microsoft.com/office/drawing/2014/main" id="{00000000-0008-0000-0100-0000C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8" name="TextBox 367">
          <a:extLst>
            <a:ext uri="{FF2B5EF4-FFF2-40B4-BE49-F238E27FC236}">
              <a16:creationId xmlns:a16="http://schemas.microsoft.com/office/drawing/2014/main" id="{00000000-0008-0000-0100-0000C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69" name="TextBox 368">
          <a:extLst>
            <a:ext uri="{FF2B5EF4-FFF2-40B4-BE49-F238E27FC236}">
              <a16:creationId xmlns:a16="http://schemas.microsoft.com/office/drawing/2014/main" id="{00000000-0008-0000-0100-0000C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0" name="TextBox 369">
          <a:extLst>
            <a:ext uri="{FF2B5EF4-FFF2-40B4-BE49-F238E27FC236}">
              <a16:creationId xmlns:a16="http://schemas.microsoft.com/office/drawing/2014/main" id="{00000000-0008-0000-0100-0000D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1" name="TextBox 370">
          <a:extLst>
            <a:ext uri="{FF2B5EF4-FFF2-40B4-BE49-F238E27FC236}">
              <a16:creationId xmlns:a16="http://schemas.microsoft.com/office/drawing/2014/main" id="{00000000-0008-0000-0100-0000D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2" name="TextBox 371">
          <a:extLst>
            <a:ext uri="{FF2B5EF4-FFF2-40B4-BE49-F238E27FC236}">
              <a16:creationId xmlns:a16="http://schemas.microsoft.com/office/drawing/2014/main" id="{00000000-0008-0000-0100-0000D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3" name="TextBox 372">
          <a:extLst>
            <a:ext uri="{FF2B5EF4-FFF2-40B4-BE49-F238E27FC236}">
              <a16:creationId xmlns:a16="http://schemas.microsoft.com/office/drawing/2014/main" id="{00000000-0008-0000-0100-0000D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4" name="TextBox 373">
          <a:extLst>
            <a:ext uri="{FF2B5EF4-FFF2-40B4-BE49-F238E27FC236}">
              <a16:creationId xmlns:a16="http://schemas.microsoft.com/office/drawing/2014/main" id="{00000000-0008-0000-0100-0000D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5" name="TextBox 374">
          <a:extLst>
            <a:ext uri="{FF2B5EF4-FFF2-40B4-BE49-F238E27FC236}">
              <a16:creationId xmlns:a16="http://schemas.microsoft.com/office/drawing/2014/main" id="{00000000-0008-0000-0100-0000D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6" name="TextBox 375">
          <a:extLst>
            <a:ext uri="{FF2B5EF4-FFF2-40B4-BE49-F238E27FC236}">
              <a16:creationId xmlns:a16="http://schemas.microsoft.com/office/drawing/2014/main" id="{00000000-0008-0000-0100-0000D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7" name="TextBox 376">
          <a:extLst>
            <a:ext uri="{FF2B5EF4-FFF2-40B4-BE49-F238E27FC236}">
              <a16:creationId xmlns:a16="http://schemas.microsoft.com/office/drawing/2014/main" id="{00000000-0008-0000-0100-0000D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8" name="TextBox 377">
          <a:extLst>
            <a:ext uri="{FF2B5EF4-FFF2-40B4-BE49-F238E27FC236}">
              <a16:creationId xmlns:a16="http://schemas.microsoft.com/office/drawing/2014/main" id="{00000000-0008-0000-0100-0000D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79" name="TextBox 378">
          <a:extLst>
            <a:ext uri="{FF2B5EF4-FFF2-40B4-BE49-F238E27FC236}">
              <a16:creationId xmlns:a16="http://schemas.microsoft.com/office/drawing/2014/main" id="{00000000-0008-0000-0100-0000D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0" name="TextBox 379">
          <a:extLst>
            <a:ext uri="{FF2B5EF4-FFF2-40B4-BE49-F238E27FC236}">
              <a16:creationId xmlns:a16="http://schemas.microsoft.com/office/drawing/2014/main" id="{00000000-0008-0000-0100-0000D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1" name="TextBox 380">
          <a:extLst>
            <a:ext uri="{FF2B5EF4-FFF2-40B4-BE49-F238E27FC236}">
              <a16:creationId xmlns:a16="http://schemas.microsoft.com/office/drawing/2014/main" id="{00000000-0008-0000-0100-0000D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2" name="TextBox 381">
          <a:extLst>
            <a:ext uri="{FF2B5EF4-FFF2-40B4-BE49-F238E27FC236}">
              <a16:creationId xmlns:a16="http://schemas.microsoft.com/office/drawing/2014/main" id="{00000000-0008-0000-0100-0000D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3" name="TextBox 382">
          <a:extLst>
            <a:ext uri="{FF2B5EF4-FFF2-40B4-BE49-F238E27FC236}">
              <a16:creationId xmlns:a16="http://schemas.microsoft.com/office/drawing/2014/main" id="{00000000-0008-0000-0100-0000D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4" name="TextBox 383">
          <a:extLst>
            <a:ext uri="{FF2B5EF4-FFF2-40B4-BE49-F238E27FC236}">
              <a16:creationId xmlns:a16="http://schemas.microsoft.com/office/drawing/2014/main" id="{00000000-0008-0000-0100-0000E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385" name="TextBox 384">
          <a:extLst>
            <a:ext uri="{FF2B5EF4-FFF2-40B4-BE49-F238E27FC236}">
              <a16:creationId xmlns:a16="http://schemas.microsoft.com/office/drawing/2014/main" id="{00000000-0008-0000-0100-0000E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86" name="TextBox 385">
          <a:extLst>
            <a:ext uri="{FF2B5EF4-FFF2-40B4-BE49-F238E27FC236}">
              <a16:creationId xmlns:a16="http://schemas.microsoft.com/office/drawing/2014/main" id="{00000000-0008-0000-0100-0000E6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87" name="TextBox 386">
          <a:extLst>
            <a:ext uri="{FF2B5EF4-FFF2-40B4-BE49-F238E27FC236}">
              <a16:creationId xmlns:a16="http://schemas.microsoft.com/office/drawing/2014/main" id="{00000000-0008-0000-0100-0000E7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88" name="TextBox 387">
          <a:extLst>
            <a:ext uri="{FF2B5EF4-FFF2-40B4-BE49-F238E27FC236}">
              <a16:creationId xmlns:a16="http://schemas.microsoft.com/office/drawing/2014/main" id="{00000000-0008-0000-0100-0000E8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89" name="TextBox 388">
          <a:extLst>
            <a:ext uri="{FF2B5EF4-FFF2-40B4-BE49-F238E27FC236}">
              <a16:creationId xmlns:a16="http://schemas.microsoft.com/office/drawing/2014/main" id="{00000000-0008-0000-0100-0000E9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0" name="TextBox 389">
          <a:extLst>
            <a:ext uri="{FF2B5EF4-FFF2-40B4-BE49-F238E27FC236}">
              <a16:creationId xmlns:a16="http://schemas.microsoft.com/office/drawing/2014/main" id="{00000000-0008-0000-0100-000012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1" name="TextBox 390">
          <a:extLst>
            <a:ext uri="{FF2B5EF4-FFF2-40B4-BE49-F238E27FC236}">
              <a16:creationId xmlns:a16="http://schemas.microsoft.com/office/drawing/2014/main" id="{00000000-0008-0000-0100-000013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2" name="TextBox 391">
          <a:extLst>
            <a:ext uri="{FF2B5EF4-FFF2-40B4-BE49-F238E27FC236}">
              <a16:creationId xmlns:a16="http://schemas.microsoft.com/office/drawing/2014/main" id="{00000000-0008-0000-0100-000014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3" name="TextBox 392">
          <a:extLst>
            <a:ext uri="{FF2B5EF4-FFF2-40B4-BE49-F238E27FC236}">
              <a16:creationId xmlns:a16="http://schemas.microsoft.com/office/drawing/2014/main" id="{00000000-0008-0000-0100-000015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4" name="TextBox 393">
          <a:extLst>
            <a:ext uri="{FF2B5EF4-FFF2-40B4-BE49-F238E27FC236}">
              <a16:creationId xmlns:a16="http://schemas.microsoft.com/office/drawing/2014/main" id="{00000000-0008-0000-0100-000016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5" name="TextBox 394">
          <a:extLst>
            <a:ext uri="{FF2B5EF4-FFF2-40B4-BE49-F238E27FC236}">
              <a16:creationId xmlns:a16="http://schemas.microsoft.com/office/drawing/2014/main" id="{00000000-0008-0000-0100-000017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6" name="TextBox 395">
          <a:extLst>
            <a:ext uri="{FF2B5EF4-FFF2-40B4-BE49-F238E27FC236}">
              <a16:creationId xmlns:a16="http://schemas.microsoft.com/office/drawing/2014/main" id="{00000000-0008-0000-0100-000018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397" name="TextBox 396">
          <a:extLst>
            <a:ext uri="{FF2B5EF4-FFF2-40B4-BE49-F238E27FC236}">
              <a16:creationId xmlns:a16="http://schemas.microsoft.com/office/drawing/2014/main" id="{00000000-0008-0000-0100-000019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98" name="TextBox 397">
          <a:extLst>
            <a:ext uri="{FF2B5EF4-FFF2-40B4-BE49-F238E27FC236}">
              <a16:creationId xmlns:a16="http://schemas.microsoft.com/office/drawing/2014/main" id="{00000000-0008-0000-0100-00001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399" name="TextBox 398">
          <a:extLst>
            <a:ext uri="{FF2B5EF4-FFF2-40B4-BE49-F238E27FC236}">
              <a16:creationId xmlns:a16="http://schemas.microsoft.com/office/drawing/2014/main" id="{00000000-0008-0000-0100-00001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0" name="TextBox 399">
          <a:extLst>
            <a:ext uri="{FF2B5EF4-FFF2-40B4-BE49-F238E27FC236}">
              <a16:creationId xmlns:a16="http://schemas.microsoft.com/office/drawing/2014/main" id="{00000000-0008-0000-0100-00001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1" name="TextBox 400">
          <a:extLst>
            <a:ext uri="{FF2B5EF4-FFF2-40B4-BE49-F238E27FC236}">
              <a16:creationId xmlns:a16="http://schemas.microsoft.com/office/drawing/2014/main" id="{00000000-0008-0000-0100-00001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2" name="TextBox 401">
          <a:extLst>
            <a:ext uri="{FF2B5EF4-FFF2-40B4-BE49-F238E27FC236}">
              <a16:creationId xmlns:a16="http://schemas.microsoft.com/office/drawing/2014/main" id="{00000000-0008-0000-0100-00001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3" name="TextBox 402">
          <a:extLst>
            <a:ext uri="{FF2B5EF4-FFF2-40B4-BE49-F238E27FC236}">
              <a16:creationId xmlns:a16="http://schemas.microsoft.com/office/drawing/2014/main" id="{00000000-0008-0000-0100-00001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4" name="TextBox 403">
          <a:extLst>
            <a:ext uri="{FF2B5EF4-FFF2-40B4-BE49-F238E27FC236}">
              <a16:creationId xmlns:a16="http://schemas.microsoft.com/office/drawing/2014/main" id="{00000000-0008-0000-0100-00002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05" name="TextBox 404">
          <a:extLst>
            <a:ext uri="{FF2B5EF4-FFF2-40B4-BE49-F238E27FC236}">
              <a16:creationId xmlns:a16="http://schemas.microsoft.com/office/drawing/2014/main" id="{00000000-0008-0000-0100-00002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06" name="TextBox 405">
          <a:extLst>
            <a:ext uri="{FF2B5EF4-FFF2-40B4-BE49-F238E27FC236}">
              <a16:creationId xmlns:a16="http://schemas.microsoft.com/office/drawing/2014/main" id="{00000000-0008-0000-0100-00002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07" name="TextBox 406">
          <a:extLst>
            <a:ext uri="{FF2B5EF4-FFF2-40B4-BE49-F238E27FC236}">
              <a16:creationId xmlns:a16="http://schemas.microsoft.com/office/drawing/2014/main" id="{00000000-0008-0000-0100-00002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08" name="TextBox 407">
          <a:extLst>
            <a:ext uri="{FF2B5EF4-FFF2-40B4-BE49-F238E27FC236}">
              <a16:creationId xmlns:a16="http://schemas.microsoft.com/office/drawing/2014/main" id="{00000000-0008-0000-0100-00002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09" name="TextBox 408">
          <a:extLst>
            <a:ext uri="{FF2B5EF4-FFF2-40B4-BE49-F238E27FC236}">
              <a16:creationId xmlns:a16="http://schemas.microsoft.com/office/drawing/2014/main" id="{00000000-0008-0000-0100-00002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0" name="TextBox 409">
          <a:extLst>
            <a:ext uri="{FF2B5EF4-FFF2-40B4-BE49-F238E27FC236}">
              <a16:creationId xmlns:a16="http://schemas.microsoft.com/office/drawing/2014/main" id="{00000000-0008-0000-0100-00002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1" name="TextBox 410">
          <a:extLst>
            <a:ext uri="{FF2B5EF4-FFF2-40B4-BE49-F238E27FC236}">
              <a16:creationId xmlns:a16="http://schemas.microsoft.com/office/drawing/2014/main" id="{00000000-0008-0000-0100-00002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2" name="TextBox 411">
          <a:extLst>
            <a:ext uri="{FF2B5EF4-FFF2-40B4-BE49-F238E27FC236}">
              <a16:creationId xmlns:a16="http://schemas.microsoft.com/office/drawing/2014/main" id="{00000000-0008-0000-0100-00002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3" name="TextBox 412">
          <a:extLst>
            <a:ext uri="{FF2B5EF4-FFF2-40B4-BE49-F238E27FC236}">
              <a16:creationId xmlns:a16="http://schemas.microsoft.com/office/drawing/2014/main" id="{00000000-0008-0000-0100-00002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4" name="TextBox 413">
          <a:extLst>
            <a:ext uri="{FF2B5EF4-FFF2-40B4-BE49-F238E27FC236}">
              <a16:creationId xmlns:a16="http://schemas.microsoft.com/office/drawing/2014/main" id="{00000000-0008-0000-0100-00002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5" name="TextBox 414">
          <a:extLst>
            <a:ext uri="{FF2B5EF4-FFF2-40B4-BE49-F238E27FC236}">
              <a16:creationId xmlns:a16="http://schemas.microsoft.com/office/drawing/2014/main" id="{00000000-0008-0000-0100-00002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6" name="TextBox 415">
          <a:extLst>
            <a:ext uri="{FF2B5EF4-FFF2-40B4-BE49-F238E27FC236}">
              <a16:creationId xmlns:a16="http://schemas.microsoft.com/office/drawing/2014/main" id="{00000000-0008-0000-0100-00002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7" name="TextBox 416">
          <a:extLst>
            <a:ext uri="{FF2B5EF4-FFF2-40B4-BE49-F238E27FC236}">
              <a16:creationId xmlns:a16="http://schemas.microsoft.com/office/drawing/2014/main" id="{00000000-0008-0000-0100-00002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8" name="TextBox 417">
          <a:extLst>
            <a:ext uri="{FF2B5EF4-FFF2-40B4-BE49-F238E27FC236}">
              <a16:creationId xmlns:a16="http://schemas.microsoft.com/office/drawing/2014/main" id="{00000000-0008-0000-0100-00002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19" name="TextBox 418">
          <a:extLst>
            <a:ext uri="{FF2B5EF4-FFF2-40B4-BE49-F238E27FC236}">
              <a16:creationId xmlns:a16="http://schemas.microsoft.com/office/drawing/2014/main" id="{00000000-0008-0000-0100-00002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20" name="TextBox 419">
          <a:extLst>
            <a:ext uri="{FF2B5EF4-FFF2-40B4-BE49-F238E27FC236}">
              <a16:creationId xmlns:a16="http://schemas.microsoft.com/office/drawing/2014/main" id="{00000000-0008-0000-0100-00003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21" name="TextBox 420">
          <a:extLst>
            <a:ext uri="{FF2B5EF4-FFF2-40B4-BE49-F238E27FC236}">
              <a16:creationId xmlns:a16="http://schemas.microsoft.com/office/drawing/2014/main" id="{00000000-0008-0000-0100-00003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2" name="TextBox 421">
          <a:extLst>
            <a:ext uri="{FF2B5EF4-FFF2-40B4-BE49-F238E27FC236}">
              <a16:creationId xmlns:a16="http://schemas.microsoft.com/office/drawing/2014/main" id="{00000000-0008-0000-0100-00003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3" name="TextBox 422">
          <a:extLst>
            <a:ext uri="{FF2B5EF4-FFF2-40B4-BE49-F238E27FC236}">
              <a16:creationId xmlns:a16="http://schemas.microsoft.com/office/drawing/2014/main" id="{00000000-0008-0000-0100-00003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4" name="TextBox 423">
          <a:extLst>
            <a:ext uri="{FF2B5EF4-FFF2-40B4-BE49-F238E27FC236}">
              <a16:creationId xmlns:a16="http://schemas.microsoft.com/office/drawing/2014/main" id="{00000000-0008-0000-0100-00003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5" name="TextBox 424">
          <a:extLst>
            <a:ext uri="{FF2B5EF4-FFF2-40B4-BE49-F238E27FC236}">
              <a16:creationId xmlns:a16="http://schemas.microsoft.com/office/drawing/2014/main" id="{00000000-0008-0000-0100-00003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6" name="TextBox 425">
          <a:extLst>
            <a:ext uri="{FF2B5EF4-FFF2-40B4-BE49-F238E27FC236}">
              <a16:creationId xmlns:a16="http://schemas.microsoft.com/office/drawing/2014/main" id="{00000000-0008-0000-0100-00003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7" name="TextBox 426">
          <a:extLst>
            <a:ext uri="{FF2B5EF4-FFF2-40B4-BE49-F238E27FC236}">
              <a16:creationId xmlns:a16="http://schemas.microsoft.com/office/drawing/2014/main" id="{00000000-0008-0000-0100-00003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8" name="TextBox 427">
          <a:extLst>
            <a:ext uri="{FF2B5EF4-FFF2-40B4-BE49-F238E27FC236}">
              <a16:creationId xmlns:a16="http://schemas.microsoft.com/office/drawing/2014/main" id="{00000000-0008-0000-0100-00003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29" name="TextBox 428">
          <a:extLst>
            <a:ext uri="{FF2B5EF4-FFF2-40B4-BE49-F238E27FC236}">
              <a16:creationId xmlns:a16="http://schemas.microsoft.com/office/drawing/2014/main" id="{00000000-0008-0000-0100-00003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0" name="TextBox 429">
          <a:extLst>
            <a:ext uri="{FF2B5EF4-FFF2-40B4-BE49-F238E27FC236}">
              <a16:creationId xmlns:a16="http://schemas.microsoft.com/office/drawing/2014/main" id="{00000000-0008-0000-0100-00003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1" name="TextBox 430">
          <a:extLst>
            <a:ext uri="{FF2B5EF4-FFF2-40B4-BE49-F238E27FC236}">
              <a16:creationId xmlns:a16="http://schemas.microsoft.com/office/drawing/2014/main" id="{00000000-0008-0000-0100-00003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2" name="TextBox 431">
          <a:extLst>
            <a:ext uri="{FF2B5EF4-FFF2-40B4-BE49-F238E27FC236}">
              <a16:creationId xmlns:a16="http://schemas.microsoft.com/office/drawing/2014/main" id="{00000000-0008-0000-0100-00003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3" name="TextBox 432">
          <a:extLst>
            <a:ext uri="{FF2B5EF4-FFF2-40B4-BE49-F238E27FC236}">
              <a16:creationId xmlns:a16="http://schemas.microsoft.com/office/drawing/2014/main" id="{00000000-0008-0000-0100-00003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4" name="TextBox 433">
          <a:extLst>
            <a:ext uri="{FF2B5EF4-FFF2-40B4-BE49-F238E27FC236}">
              <a16:creationId xmlns:a16="http://schemas.microsoft.com/office/drawing/2014/main" id="{00000000-0008-0000-0100-00003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5" name="TextBox 434">
          <a:extLst>
            <a:ext uri="{FF2B5EF4-FFF2-40B4-BE49-F238E27FC236}">
              <a16:creationId xmlns:a16="http://schemas.microsoft.com/office/drawing/2014/main" id="{00000000-0008-0000-0100-00003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6" name="TextBox 435">
          <a:extLst>
            <a:ext uri="{FF2B5EF4-FFF2-40B4-BE49-F238E27FC236}">
              <a16:creationId xmlns:a16="http://schemas.microsoft.com/office/drawing/2014/main" id="{00000000-0008-0000-0100-00004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7" name="TextBox 436">
          <a:extLst>
            <a:ext uri="{FF2B5EF4-FFF2-40B4-BE49-F238E27FC236}">
              <a16:creationId xmlns:a16="http://schemas.microsoft.com/office/drawing/2014/main" id="{00000000-0008-0000-0100-00004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8" name="TextBox 437">
          <a:extLst>
            <a:ext uri="{FF2B5EF4-FFF2-40B4-BE49-F238E27FC236}">
              <a16:creationId xmlns:a16="http://schemas.microsoft.com/office/drawing/2014/main" id="{00000000-0008-0000-0100-00004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39" name="TextBox 438">
          <a:extLst>
            <a:ext uri="{FF2B5EF4-FFF2-40B4-BE49-F238E27FC236}">
              <a16:creationId xmlns:a16="http://schemas.microsoft.com/office/drawing/2014/main" id="{00000000-0008-0000-0100-00004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0" name="TextBox 439">
          <a:extLst>
            <a:ext uri="{FF2B5EF4-FFF2-40B4-BE49-F238E27FC236}">
              <a16:creationId xmlns:a16="http://schemas.microsoft.com/office/drawing/2014/main" id="{00000000-0008-0000-0100-00004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1" name="TextBox 440">
          <a:extLst>
            <a:ext uri="{FF2B5EF4-FFF2-40B4-BE49-F238E27FC236}">
              <a16:creationId xmlns:a16="http://schemas.microsoft.com/office/drawing/2014/main" id="{00000000-0008-0000-0100-00004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2" name="TextBox 441">
          <a:extLst>
            <a:ext uri="{FF2B5EF4-FFF2-40B4-BE49-F238E27FC236}">
              <a16:creationId xmlns:a16="http://schemas.microsoft.com/office/drawing/2014/main" id="{00000000-0008-0000-0100-00004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3" name="TextBox 442">
          <a:extLst>
            <a:ext uri="{FF2B5EF4-FFF2-40B4-BE49-F238E27FC236}">
              <a16:creationId xmlns:a16="http://schemas.microsoft.com/office/drawing/2014/main" id="{00000000-0008-0000-0100-00004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4" name="TextBox 443">
          <a:extLst>
            <a:ext uri="{FF2B5EF4-FFF2-40B4-BE49-F238E27FC236}">
              <a16:creationId xmlns:a16="http://schemas.microsoft.com/office/drawing/2014/main" id="{00000000-0008-0000-0100-00004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45" name="TextBox 444">
          <a:extLst>
            <a:ext uri="{FF2B5EF4-FFF2-40B4-BE49-F238E27FC236}">
              <a16:creationId xmlns:a16="http://schemas.microsoft.com/office/drawing/2014/main" id="{00000000-0008-0000-0100-00004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46" name="TextBox 445">
          <a:extLst>
            <a:ext uri="{FF2B5EF4-FFF2-40B4-BE49-F238E27FC236}">
              <a16:creationId xmlns:a16="http://schemas.microsoft.com/office/drawing/2014/main" id="{00000000-0008-0000-0100-00004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47" name="TextBox 446">
          <a:extLst>
            <a:ext uri="{FF2B5EF4-FFF2-40B4-BE49-F238E27FC236}">
              <a16:creationId xmlns:a16="http://schemas.microsoft.com/office/drawing/2014/main" id="{00000000-0008-0000-0100-00004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48" name="TextBox 447">
          <a:extLst>
            <a:ext uri="{FF2B5EF4-FFF2-40B4-BE49-F238E27FC236}">
              <a16:creationId xmlns:a16="http://schemas.microsoft.com/office/drawing/2014/main" id="{00000000-0008-0000-0100-00004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49" name="TextBox 448">
          <a:extLst>
            <a:ext uri="{FF2B5EF4-FFF2-40B4-BE49-F238E27FC236}">
              <a16:creationId xmlns:a16="http://schemas.microsoft.com/office/drawing/2014/main" id="{00000000-0008-0000-0100-00004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50" name="TextBox 449">
          <a:extLst>
            <a:ext uri="{FF2B5EF4-FFF2-40B4-BE49-F238E27FC236}">
              <a16:creationId xmlns:a16="http://schemas.microsoft.com/office/drawing/2014/main" id="{00000000-0008-0000-0100-00004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51" name="TextBox 450">
          <a:extLst>
            <a:ext uri="{FF2B5EF4-FFF2-40B4-BE49-F238E27FC236}">
              <a16:creationId xmlns:a16="http://schemas.microsoft.com/office/drawing/2014/main" id="{00000000-0008-0000-0100-00004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52" name="TextBox 451">
          <a:extLst>
            <a:ext uri="{FF2B5EF4-FFF2-40B4-BE49-F238E27FC236}">
              <a16:creationId xmlns:a16="http://schemas.microsoft.com/office/drawing/2014/main" id="{00000000-0008-0000-0100-00005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53" name="TextBox 452">
          <a:extLst>
            <a:ext uri="{FF2B5EF4-FFF2-40B4-BE49-F238E27FC236}">
              <a16:creationId xmlns:a16="http://schemas.microsoft.com/office/drawing/2014/main" id="{00000000-0008-0000-0100-00005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4" name="TextBox 453">
          <a:extLst>
            <a:ext uri="{FF2B5EF4-FFF2-40B4-BE49-F238E27FC236}">
              <a16:creationId xmlns:a16="http://schemas.microsoft.com/office/drawing/2014/main" id="{00000000-0008-0000-0100-00005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5" name="TextBox 454">
          <a:extLst>
            <a:ext uri="{FF2B5EF4-FFF2-40B4-BE49-F238E27FC236}">
              <a16:creationId xmlns:a16="http://schemas.microsoft.com/office/drawing/2014/main" id="{00000000-0008-0000-0100-00005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6" name="TextBox 455">
          <a:extLst>
            <a:ext uri="{FF2B5EF4-FFF2-40B4-BE49-F238E27FC236}">
              <a16:creationId xmlns:a16="http://schemas.microsoft.com/office/drawing/2014/main" id="{00000000-0008-0000-0100-00005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7" name="TextBox 456">
          <a:extLst>
            <a:ext uri="{FF2B5EF4-FFF2-40B4-BE49-F238E27FC236}">
              <a16:creationId xmlns:a16="http://schemas.microsoft.com/office/drawing/2014/main" id="{00000000-0008-0000-0100-00005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8" name="TextBox 457">
          <a:extLst>
            <a:ext uri="{FF2B5EF4-FFF2-40B4-BE49-F238E27FC236}">
              <a16:creationId xmlns:a16="http://schemas.microsoft.com/office/drawing/2014/main" id="{00000000-0008-0000-0100-00005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59" name="TextBox 458">
          <a:extLst>
            <a:ext uri="{FF2B5EF4-FFF2-40B4-BE49-F238E27FC236}">
              <a16:creationId xmlns:a16="http://schemas.microsoft.com/office/drawing/2014/main" id="{00000000-0008-0000-0100-00005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0" name="TextBox 459">
          <a:extLst>
            <a:ext uri="{FF2B5EF4-FFF2-40B4-BE49-F238E27FC236}">
              <a16:creationId xmlns:a16="http://schemas.microsoft.com/office/drawing/2014/main" id="{00000000-0008-0000-0100-00005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1" name="TextBox 460">
          <a:extLst>
            <a:ext uri="{FF2B5EF4-FFF2-40B4-BE49-F238E27FC236}">
              <a16:creationId xmlns:a16="http://schemas.microsoft.com/office/drawing/2014/main" id="{00000000-0008-0000-0100-00005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2" name="TextBox 461">
          <a:extLst>
            <a:ext uri="{FF2B5EF4-FFF2-40B4-BE49-F238E27FC236}">
              <a16:creationId xmlns:a16="http://schemas.microsoft.com/office/drawing/2014/main" id="{00000000-0008-0000-0100-00005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3" name="TextBox 462">
          <a:extLst>
            <a:ext uri="{FF2B5EF4-FFF2-40B4-BE49-F238E27FC236}">
              <a16:creationId xmlns:a16="http://schemas.microsoft.com/office/drawing/2014/main" id="{00000000-0008-0000-0100-00005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4" name="TextBox 463">
          <a:extLst>
            <a:ext uri="{FF2B5EF4-FFF2-40B4-BE49-F238E27FC236}">
              <a16:creationId xmlns:a16="http://schemas.microsoft.com/office/drawing/2014/main" id="{00000000-0008-0000-0100-00005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5" name="TextBox 464">
          <a:extLst>
            <a:ext uri="{FF2B5EF4-FFF2-40B4-BE49-F238E27FC236}">
              <a16:creationId xmlns:a16="http://schemas.microsoft.com/office/drawing/2014/main" id="{00000000-0008-0000-0100-00005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6" name="TextBox 465">
          <a:extLst>
            <a:ext uri="{FF2B5EF4-FFF2-40B4-BE49-F238E27FC236}">
              <a16:creationId xmlns:a16="http://schemas.microsoft.com/office/drawing/2014/main" id="{00000000-0008-0000-0100-00005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7" name="TextBox 466">
          <a:extLst>
            <a:ext uri="{FF2B5EF4-FFF2-40B4-BE49-F238E27FC236}">
              <a16:creationId xmlns:a16="http://schemas.microsoft.com/office/drawing/2014/main" id="{00000000-0008-0000-0100-00005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8" name="TextBox 467">
          <a:extLst>
            <a:ext uri="{FF2B5EF4-FFF2-40B4-BE49-F238E27FC236}">
              <a16:creationId xmlns:a16="http://schemas.microsoft.com/office/drawing/2014/main" id="{00000000-0008-0000-0100-00006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69" name="TextBox 468">
          <a:extLst>
            <a:ext uri="{FF2B5EF4-FFF2-40B4-BE49-F238E27FC236}">
              <a16:creationId xmlns:a16="http://schemas.microsoft.com/office/drawing/2014/main" id="{00000000-0008-0000-0100-00006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0" name="TextBox 469">
          <a:extLst>
            <a:ext uri="{FF2B5EF4-FFF2-40B4-BE49-F238E27FC236}">
              <a16:creationId xmlns:a16="http://schemas.microsoft.com/office/drawing/2014/main" id="{00000000-0008-0000-0100-00006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1" name="TextBox 470">
          <a:extLst>
            <a:ext uri="{FF2B5EF4-FFF2-40B4-BE49-F238E27FC236}">
              <a16:creationId xmlns:a16="http://schemas.microsoft.com/office/drawing/2014/main" id="{00000000-0008-0000-0100-00006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2" name="TextBox 471">
          <a:extLst>
            <a:ext uri="{FF2B5EF4-FFF2-40B4-BE49-F238E27FC236}">
              <a16:creationId xmlns:a16="http://schemas.microsoft.com/office/drawing/2014/main" id="{00000000-0008-0000-0100-00006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3" name="TextBox 472">
          <a:extLst>
            <a:ext uri="{FF2B5EF4-FFF2-40B4-BE49-F238E27FC236}">
              <a16:creationId xmlns:a16="http://schemas.microsoft.com/office/drawing/2014/main" id="{00000000-0008-0000-0100-00006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4" name="TextBox 473">
          <a:extLst>
            <a:ext uri="{FF2B5EF4-FFF2-40B4-BE49-F238E27FC236}">
              <a16:creationId xmlns:a16="http://schemas.microsoft.com/office/drawing/2014/main" id="{00000000-0008-0000-0100-00006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5" name="TextBox 474">
          <a:extLst>
            <a:ext uri="{FF2B5EF4-FFF2-40B4-BE49-F238E27FC236}">
              <a16:creationId xmlns:a16="http://schemas.microsoft.com/office/drawing/2014/main" id="{00000000-0008-0000-0100-00006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6" name="TextBox 475">
          <a:extLst>
            <a:ext uri="{FF2B5EF4-FFF2-40B4-BE49-F238E27FC236}">
              <a16:creationId xmlns:a16="http://schemas.microsoft.com/office/drawing/2014/main" id="{00000000-0008-0000-0100-00006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77" name="TextBox 476">
          <a:extLst>
            <a:ext uri="{FF2B5EF4-FFF2-40B4-BE49-F238E27FC236}">
              <a16:creationId xmlns:a16="http://schemas.microsoft.com/office/drawing/2014/main" id="{00000000-0008-0000-0100-00006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78" name="TextBox 477">
          <a:extLst>
            <a:ext uri="{FF2B5EF4-FFF2-40B4-BE49-F238E27FC236}">
              <a16:creationId xmlns:a16="http://schemas.microsoft.com/office/drawing/2014/main" id="{00000000-0008-0000-0100-00006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79" name="TextBox 478">
          <a:extLst>
            <a:ext uri="{FF2B5EF4-FFF2-40B4-BE49-F238E27FC236}">
              <a16:creationId xmlns:a16="http://schemas.microsoft.com/office/drawing/2014/main" id="{00000000-0008-0000-0100-00006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0" name="TextBox 479">
          <a:extLst>
            <a:ext uri="{FF2B5EF4-FFF2-40B4-BE49-F238E27FC236}">
              <a16:creationId xmlns:a16="http://schemas.microsoft.com/office/drawing/2014/main" id="{00000000-0008-0000-0100-00006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1" name="TextBox 480">
          <a:extLst>
            <a:ext uri="{FF2B5EF4-FFF2-40B4-BE49-F238E27FC236}">
              <a16:creationId xmlns:a16="http://schemas.microsoft.com/office/drawing/2014/main" id="{00000000-0008-0000-0100-00006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2" name="TextBox 481">
          <a:extLst>
            <a:ext uri="{FF2B5EF4-FFF2-40B4-BE49-F238E27FC236}">
              <a16:creationId xmlns:a16="http://schemas.microsoft.com/office/drawing/2014/main" id="{00000000-0008-0000-0100-00006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3" name="TextBox 482">
          <a:extLst>
            <a:ext uri="{FF2B5EF4-FFF2-40B4-BE49-F238E27FC236}">
              <a16:creationId xmlns:a16="http://schemas.microsoft.com/office/drawing/2014/main" id="{00000000-0008-0000-0100-00006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4" name="TextBox 483">
          <a:extLst>
            <a:ext uri="{FF2B5EF4-FFF2-40B4-BE49-F238E27FC236}">
              <a16:creationId xmlns:a16="http://schemas.microsoft.com/office/drawing/2014/main" id="{00000000-0008-0000-0100-00007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5" name="TextBox 484">
          <a:extLst>
            <a:ext uri="{FF2B5EF4-FFF2-40B4-BE49-F238E27FC236}">
              <a16:creationId xmlns:a16="http://schemas.microsoft.com/office/drawing/2014/main" id="{00000000-0008-0000-0100-00007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6" name="TextBox 485">
          <a:extLst>
            <a:ext uri="{FF2B5EF4-FFF2-40B4-BE49-F238E27FC236}">
              <a16:creationId xmlns:a16="http://schemas.microsoft.com/office/drawing/2014/main" id="{00000000-0008-0000-0100-00007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7" name="TextBox 486">
          <a:extLst>
            <a:ext uri="{FF2B5EF4-FFF2-40B4-BE49-F238E27FC236}">
              <a16:creationId xmlns:a16="http://schemas.microsoft.com/office/drawing/2014/main" id="{00000000-0008-0000-0100-00007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8" name="TextBox 487">
          <a:extLst>
            <a:ext uri="{FF2B5EF4-FFF2-40B4-BE49-F238E27FC236}">
              <a16:creationId xmlns:a16="http://schemas.microsoft.com/office/drawing/2014/main" id="{00000000-0008-0000-0100-00007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89" name="TextBox 488">
          <a:extLst>
            <a:ext uri="{FF2B5EF4-FFF2-40B4-BE49-F238E27FC236}">
              <a16:creationId xmlns:a16="http://schemas.microsoft.com/office/drawing/2014/main" id="{00000000-0008-0000-0100-00007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90" name="TextBox 489">
          <a:extLst>
            <a:ext uri="{FF2B5EF4-FFF2-40B4-BE49-F238E27FC236}">
              <a16:creationId xmlns:a16="http://schemas.microsoft.com/office/drawing/2014/main" id="{00000000-0008-0000-0100-00007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91" name="TextBox 490">
          <a:extLst>
            <a:ext uri="{FF2B5EF4-FFF2-40B4-BE49-F238E27FC236}">
              <a16:creationId xmlns:a16="http://schemas.microsoft.com/office/drawing/2014/main" id="{00000000-0008-0000-0100-00007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92" name="TextBox 491">
          <a:extLst>
            <a:ext uri="{FF2B5EF4-FFF2-40B4-BE49-F238E27FC236}">
              <a16:creationId xmlns:a16="http://schemas.microsoft.com/office/drawing/2014/main" id="{00000000-0008-0000-0100-00007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493" name="TextBox 492">
          <a:extLst>
            <a:ext uri="{FF2B5EF4-FFF2-40B4-BE49-F238E27FC236}">
              <a16:creationId xmlns:a16="http://schemas.microsoft.com/office/drawing/2014/main" id="{00000000-0008-0000-0100-00007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4" name="TextBox 493">
          <a:extLst>
            <a:ext uri="{FF2B5EF4-FFF2-40B4-BE49-F238E27FC236}">
              <a16:creationId xmlns:a16="http://schemas.microsoft.com/office/drawing/2014/main" id="{00000000-0008-0000-0100-00007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5" name="TextBox 494">
          <a:extLst>
            <a:ext uri="{FF2B5EF4-FFF2-40B4-BE49-F238E27FC236}">
              <a16:creationId xmlns:a16="http://schemas.microsoft.com/office/drawing/2014/main" id="{00000000-0008-0000-0100-00007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6" name="TextBox 495">
          <a:extLst>
            <a:ext uri="{FF2B5EF4-FFF2-40B4-BE49-F238E27FC236}">
              <a16:creationId xmlns:a16="http://schemas.microsoft.com/office/drawing/2014/main" id="{00000000-0008-0000-0100-00007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7" name="TextBox 496">
          <a:extLst>
            <a:ext uri="{FF2B5EF4-FFF2-40B4-BE49-F238E27FC236}">
              <a16:creationId xmlns:a16="http://schemas.microsoft.com/office/drawing/2014/main" id="{00000000-0008-0000-0100-00007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8" name="TextBox 497">
          <a:extLst>
            <a:ext uri="{FF2B5EF4-FFF2-40B4-BE49-F238E27FC236}">
              <a16:creationId xmlns:a16="http://schemas.microsoft.com/office/drawing/2014/main" id="{00000000-0008-0000-0100-00007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499" name="TextBox 498">
          <a:extLst>
            <a:ext uri="{FF2B5EF4-FFF2-40B4-BE49-F238E27FC236}">
              <a16:creationId xmlns:a16="http://schemas.microsoft.com/office/drawing/2014/main" id="{00000000-0008-0000-0100-00007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00" name="TextBox 499">
          <a:extLst>
            <a:ext uri="{FF2B5EF4-FFF2-40B4-BE49-F238E27FC236}">
              <a16:creationId xmlns:a16="http://schemas.microsoft.com/office/drawing/2014/main" id="{00000000-0008-0000-0100-00008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01" name="TextBox 500">
          <a:extLst>
            <a:ext uri="{FF2B5EF4-FFF2-40B4-BE49-F238E27FC236}">
              <a16:creationId xmlns:a16="http://schemas.microsoft.com/office/drawing/2014/main" id="{00000000-0008-0000-0100-00008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2" name="TextBox 501">
          <a:extLst>
            <a:ext uri="{FF2B5EF4-FFF2-40B4-BE49-F238E27FC236}">
              <a16:creationId xmlns:a16="http://schemas.microsoft.com/office/drawing/2014/main" id="{00000000-0008-0000-0100-00008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3" name="TextBox 502">
          <a:extLst>
            <a:ext uri="{FF2B5EF4-FFF2-40B4-BE49-F238E27FC236}">
              <a16:creationId xmlns:a16="http://schemas.microsoft.com/office/drawing/2014/main" id="{00000000-0008-0000-0100-00008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4" name="TextBox 503">
          <a:extLst>
            <a:ext uri="{FF2B5EF4-FFF2-40B4-BE49-F238E27FC236}">
              <a16:creationId xmlns:a16="http://schemas.microsoft.com/office/drawing/2014/main" id="{00000000-0008-0000-0100-00008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5" name="TextBox 504">
          <a:extLst>
            <a:ext uri="{FF2B5EF4-FFF2-40B4-BE49-F238E27FC236}">
              <a16:creationId xmlns:a16="http://schemas.microsoft.com/office/drawing/2014/main" id="{00000000-0008-0000-0100-00008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6" name="TextBox 505">
          <a:extLst>
            <a:ext uri="{FF2B5EF4-FFF2-40B4-BE49-F238E27FC236}">
              <a16:creationId xmlns:a16="http://schemas.microsoft.com/office/drawing/2014/main" id="{00000000-0008-0000-0100-00008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7" name="TextBox 506">
          <a:extLst>
            <a:ext uri="{FF2B5EF4-FFF2-40B4-BE49-F238E27FC236}">
              <a16:creationId xmlns:a16="http://schemas.microsoft.com/office/drawing/2014/main" id="{00000000-0008-0000-0100-00008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8" name="TextBox 507">
          <a:extLst>
            <a:ext uri="{FF2B5EF4-FFF2-40B4-BE49-F238E27FC236}">
              <a16:creationId xmlns:a16="http://schemas.microsoft.com/office/drawing/2014/main" id="{00000000-0008-0000-0100-00008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09" name="TextBox 508">
          <a:extLst>
            <a:ext uri="{FF2B5EF4-FFF2-40B4-BE49-F238E27FC236}">
              <a16:creationId xmlns:a16="http://schemas.microsoft.com/office/drawing/2014/main" id="{00000000-0008-0000-0100-00008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0" name="TextBox 509">
          <a:extLst>
            <a:ext uri="{FF2B5EF4-FFF2-40B4-BE49-F238E27FC236}">
              <a16:creationId xmlns:a16="http://schemas.microsoft.com/office/drawing/2014/main" id="{00000000-0008-0000-0100-00008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1" name="TextBox 510">
          <a:extLst>
            <a:ext uri="{FF2B5EF4-FFF2-40B4-BE49-F238E27FC236}">
              <a16:creationId xmlns:a16="http://schemas.microsoft.com/office/drawing/2014/main" id="{00000000-0008-0000-0100-00008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2" name="TextBox 511">
          <a:extLst>
            <a:ext uri="{FF2B5EF4-FFF2-40B4-BE49-F238E27FC236}">
              <a16:creationId xmlns:a16="http://schemas.microsoft.com/office/drawing/2014/main" id="{00000000-0008-0000-0100-00008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3" name="TextBox 512">
          <a:extLst>
            <a:ext uri="{FF2B5EF4-FFF2-40B4-BE49-F238E27FC236}">
              <a16:creationId xmlns:a16="http://schemas.microsoft.com/office/drawing/2014/main" id="{00000000-0008-0000-0100-00008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4" name="TextBox 513">
          <a:extLst>
            <a:ext uri="{FF2B5EF4-FFF2-40B4-BE49-F238E27FC236}">
              <a16:creationId xmlns:a16="http://schemas.microsoft.com/office/drawing/2014/main" id="{00000000-0008-0000-0100-00008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5" name="TextBox 514">
          <a:extLst>
            <a:ext uri="{FF2B5EF4-FFF2-40B4-BE49-F238E27FC236}">
              <a16:creationId xmlns:a16="http://schemas.microsoft.com/office/drawing/2014/main" id="{00000000-0008-0000-0100-00008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6" name="TextBox 515">
          <a:extLst>
            <a:ext uri="{FF2B5EF4-FFF2-40B4-BE49-F238E27FC236}">
              <a16:creationId xmlns:a16="http://schemas.microsoft.com/office/drawing/2014/main" id="{00000000-0008-0000-0100-00009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17" name="TextBox 516">
          <a:extLst>
            <a:ext uri="{FF2B5EF4-FFF2-40B4-BE49-F238E27FC236}">
              <a16:creationId xmlns:a16="http://schemas.microsoft.com/office/drawing/2014/main" id="{00000000-0008-0000-0100-00009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18" name="TextBox 517">
          <a:extLst>
            <a:ext uri="{FF2B5EF4-FFF2-40B4-BE49-F238E27FC236}">
              <a16:creationId xmlns:a16="http://schemas.microsoft.com/office/drawing/2014/main" id="{00000000-0008-0000-0100-00009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19" name="TextBox 518">
          <a:extLst>
            <a:ext uri="{FF2B5EF4-FFF2-40B4-BE49-F238E27FC236}">
              <a16:creationId xmlns:a16="http://schemas.microsoft.com/office/drawing/2014/main" id="{00000000-0008-0000-0100-00009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0" name="TextBox 519">
          <a:extLst>
            <a:ext uri="{FF2B5EF4-FFF2-40B4-BE49-F238E27FC236}">
              <a16:creationId xmlns:a16="http://schemas.microsoft.com/office/drawing/2014/main" id="{00000000-0008-0000-0100-00009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1" name="TextBox 520">
          <a:extLst>
            <a:ext uri="{FF2B5EF4-FFF2-40B4-BE49-F238E27FC236}">
              <a16:creationId xmlns:a16="http://schemas.microsoft.com/office/drawing/2014/main" id="{00000000-0008-0000-0100-00009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2" name="TextBox 521">
          <a:extLst>
            <a:ext uri="{FF2B5EF4-FFF2-40B4-BE49-F238E27FC236}">
              <a16:creationId xmlns:a16="http://schemas.microsoft.com/office/drawing/2014/main" id="{00000000-0008-0000-0100-00009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3" name="TextBox 522">
          <a:extLst>
            <a:ext uri="{FF2B5EF4-FFF2-40B4-BE49-F238E27FC236}">
              <a16:creationId xmlns:a16="http://schemas.microsoft.com/office/drawing/2014/main" id="{00000000-0008-0000-0100-00009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4" name="TextBox 523">
          <a:extLst>
            <a:ext uri="{FF2B5EF4-FFF2-40B4-BE49-F238E27FC236}">
              <a16:creationId xmlns:a16="http://schemas.microsoft.com/office/drawing/2014/main" id="{00000000-0008-0000-0100-00009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25" name="TextBox 524">
          <a:extLst>
            <a:ext uri="{FF2B5EF4-FFF2-40B4-BE49-F238E27FC236}">
              <a16:creationId xmlns:a16="http://schemas.microsoft.com/office/drawing/2014/main" id="{00000000-0008-0000-0100-00009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26" name="TextBox 525">
          <a:extLst>
            <a:ext uri="{FF2B5EF4-FFF2-40B4-BE49-F238E27FC236}">
              <a16:creationId xmlns:a16="http://schemas.microsoft.com/office/drawing/2014/main" id="{00000000-0008-0000-0100-00009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27" name="TextBox 526">
          <a:extLst>
            <a:ext uri="{FF2B5EF4-FFF2-40B4-BE49-F238E27FC236}">
              <a16:creationId xmlns:a16="http://schemas.microsoft.com/office/drawing/2014/main" id="{00000000-0008-0000-0100-00009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28" name="TextBox 527">
          <a:extLst>
            <a:ext uri="{FF2B5EF4-FFF2-40B4-BE49-F238E27FC236}">
              <a16:creationId xmlns:a16="http://schemas.microsoft.com/office/drawing/2014/main" id="{00000000-0008-0000-0100-00009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29" name="TextBox 528">
          <a:extLst>
            <a:ext uri="{FF2B5EF4-FFF2-40B4-BE49-F238E27FC236}">
              <a16:creationId xmlns:a16="http://schemas.microsoft.com/office/drawing/2014/main" id="{00000000-0008-0000-0100-00009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0" name="TextBox 529">
          <a:extLst>
            <a:ext uri="{FF2B5EF4-FFF2-40B4-BE49-F238E27FC236}">
              <a16:creationId xmlns:a16="http://schemas.microsoft.com/office/drawing/2014/main" id="{00000000-0008-0000-0100-00009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1" name="TextBox 530">
          <a:extLst>
            <a:ext uri="{FF2B5EF4-FFF2-40B4-BE49-F238E27FC236}">
              <a16:creationId xmlns:a16="http://schemas.microsoft.com/office/drawing/2014/main" id="{00000000-0008-0000-0100-00009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2" name="TextBox 531">
          <a:extLst>
            <a:ext uri="{FF2B5EF4-FFF2-40B4-BE49-F238E27FC236}">
              <a16:creationId xmlns:a16="http://schemas.microsoft.com/office/drawing/2014/main" id="{00000000-0008-0000-0100-0000A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3" name="TextBox 532">
          <a:extLst>
            <a:ext uri="{FF2B5EF4-FFF2-40B4-BE49-F238E27FC236}">
              <a16:creationId xmlns:a16="http://schemas.microsoft.com/office/drawing/2014/main" id="{00000000-0008-0000-0100-0000A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4" name="TextBox 533">
          <a:extLst>
            <a:ext uri="{FF2B5EF4-FFF2-40B4-BE49-F238E27FC236}">
              <a16:creationId xmlns:a16="http://schemas.microsoft.com/office/drawing/2014/main" id="{00000000-0008-0000-0100-0000A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5" name="TextBox 534">
          <a:extLst>
            <a:ext uri="{FF2B5EF4-FFF2-40B4-BE49-F238E27FC236}">
              <a16:creationId xmlns:a16="http://schemas.microsoft.com/office/drawing/2014/main" id="{00000000-0008-0000-0100-0000A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6" name="TextBox 535">
          <a:extLst>
            <a:ext uri="{FF2B5EF4-FFF2-40B4-BE49-F238E27FC236}">
              <a16:creationId xmlns:a16="http://schemas.microsoft.com/office/drawing/2014/main" id="{00000000-0008-0000-0100-0000A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7" name="TextBox 536">
          <a:extLst>
            <a:ext uri="{FF2B5EF4-FFF2-40B4-BE49-F238E27FC236}">
              <a16:creationId xmlns:a16="http://schemas.microsoft.com/office/drawing/2014/main" id="{00000000-0008-0000-0100-0000A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8" name="TextBox 537">
          <a:extLst>
            <a:ext uri="{FF2B5EF4-FFF2-40B4-BE49-F238E27FC236}">
              <a16:creationId xmlns:a16="http://schemas.microsoft.com/office/drawing/2014/main" id="{00000000-0008-0000-0100-0000A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39" name="TextBox 538">
          <a:extLst>
            <a:ext uri="{FF2B5EF4-FFF2-40B4-BE49-F238E27FC236}">
              <a16:creationId xmlns:a16="http://schemas.microsoft.com/office/drawing/2014/main" id="{00000000-0008-0000-0100-0000A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40" name="TextBox 539">
          <a:extLst>
            <a:ext uri="{FF2B5EF4-FFF2-40B4-BE49-F238E27FC236}">
              <a16:creationId xmlns:a16="http://schemas.microsoft.com/office/drawing/2014/main" id="{00000000-0008-0000-0100-0000A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41" name="TextBox 540">
          <a:extLst>
            <a:ext uri="{FF2B5EF4-FFF2-40B4-BE49-F238E27FC236}">
              <a16:creationId xmlns:a16="http://schemas.microsoft.com/office/drawing/2014/main" id="{00000000-0008-0000-0100-0000A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2" name="TextBox 541">
          <a:extLst>
            <a:ext uri="{FF2B5EF4-FFF2-40B4-BE49-F238E27FC236}">
              <a16:creationId xmlns:a16="http://schemas.microsoft.com/office/drawing/2014/main" id="{00000000-0008-0000-0100-0000A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3" name="TextBox 542">
          <a:extLst>
            <a:ext uri="{FF2B5EF4-FFF2-40B4-BE49-F238E27FC236}">
              <a16:creationId xmlns:a16="http://schemas.microsoft.com/office/drawing/2014/main" id="{00000000-0008-0000-0100-0000A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4" name="TextBox 543">
          <a:extLst>
            <a:ext uri="{FF2B5EF4-FFF2-40B4-BE49-F238E27FC236}">
              <a16:creationId xmlns:a16="http://schemas.microsoft.com/office/drawing/2014/main" id="{00000000-0008-0000-0100-0000A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5" name="TextBox 544">
          <a:extLst>
            <a:ext uri="{FF2B5EF4-FFF2-40B4-BE49-F238E27FC236}">
              <a16:creationId xmlns:a16="http://schemas.microsoft.com/office/drawing/2014/main" id="{00000000-0008-0000-0100-0000A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6" name="TextBox 545">
          <a:extLst>
            <a:ext uri="{FF2B5EF4-FFF2-40B4-BE49-F238E27FC236}">
              <a16:creationId xmlns:a16="http://schemas.microsoft.com/office/drawing/2014/main" id="{00000000-0008-0000-0100-0000A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7" name="TextBox 546">
          <a:extLst>
            <a:ext uri="{FF2B5EF4-FFF2-40B4-BE49-F238E27FC236}">
              <a16:creationId xmlns:a16="http://schemas.microsoft.com/office/drawing/2014/main" id="{00000000-0008-0000-0100-0000A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8" name="TextBox 547">
          <a:extLst>
            <a:ext uri="{FF2B5EF4-FFF2-40B4-BE49-F238E27FC236}">
              <a16:creationId xmlns:a16="http://schemas.microsoft.com/office/drawing/2014/main" id="{00000000-0008-0000-0100-0000B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49" name="TextBox 548">
          <a:extLst>
            <a:ext uri="{FF2B5EF4-FFF2-40B4-BE49-F238E27FC236}">
              <a16:creationId xmlns:a16="http://schemas.microsoft.com/office/drawing/2014/main" id="{00000000-0008-0000-0100-0000B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0" name="TextBox 549">
          <a:extLst>
            <a:ext uri="{FF2B5EF4-FFF2-40B4-BE49-F238E27FC236}">
              <a16:creationId xmlns:a16="http://schemas.microsoft.com/office/drawing/2014/main" id="{00000000-0008-0000-0100-0000B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1" name="TextBox 550">
          <a:extLst>
            <a:ext uri="{FF2B5EF4-FFF2-40B4-BE49-F238E27FC236}">
              <a16:creationId xmlns:a16="http://schemas.microsoft.com/office/drawing/2014/main" id="{00000000-0008-0000-0100-0000B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2" name="TextBox 551">
          <a:extLst>
            <a:ext uri="{FF2B5EF4-FFF2-40B4-BE49-F238E27FC236}">
              <a16:creationId xmlns:a16="http://schemas.microsoft.com/office/drawing/2014/main" id="{00000000-0008-0000-0100-0000B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3" name="TextBox 552">
          <a:extLst>
            <a:ext uri="{FF2B5EF4-FFF2-40B4-BE49-F238E27FC236}">
              <a16:creationId xmlns:a16="http://schemas.microsoft.com/office/drawing/2014/main" id="{00000000-0008-0000-0100-0000B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4" name="TextBox 553">
          <a:extLst>
            <a:ext uri="{FF2B5EF4-FFF2-40B4-BE49-F238E27FC236}">
              <a16:creationId xmlns:a16="http://schemas.microsoft.com/office/drawing/2014/main" id="{00000000-0008-0000-0100-0000B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5" name="TextBox 554">
          <a:extLst>
            <a:ext uri="{FF2B5EF4-FFF2-40B4-BE49-F238E27FC236}">
              <a16:creationId xmlns:a16="http://schemas.microsoft.com/office/drawing/2014/main" id="{00000000-0008-0000-0100-0000B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6" name="TextBox 555">
          <a:extLst>
            <a:ext uri="{FF2B5EF4-FFF2-40B4-BE49-F238E27FC236}">
              <a16:creationId xmlns:a16="http://schemas.microsoft.com/office/drawing/2014/main" id="{00000000-0008-0000-0100-0000B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7" name="TextBox 556">
          <a:extLst>
            <a:ext uri="{FF2B5EF4-FFF2-40B4-BE49-F238E27FC236}">
              <a16:creationId xmlns:a16="http://schemas.microsoft.com/office/drawing/2014/main" id="{00000000-0008-0000-0100-0000B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8" name="TextBox 557">
          <a:extLst>
            <a:ext uri="{FF2B5EF4-FFF2-40B4-BE49-F238E27FC236}">
              <a16:creationId xmlns:a16="http://schemas.microsoft.com/office/drawing/2014/main" id="{00000000-0008-0000-0100-0000B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59" name="TextBox 558">
          <a:extLst>
            <a:ext uri="{FF2B5EF4-FFF2-40B4-BE49-F238E27FC236}">
              <a16:creationId xmlns:a16="http://schemas.microsoft.com/office/drawing/2014/main" id="{00000000-0008-0000-0100-0000B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0" name="TextBox 559">
          <a:extLst>
            <a:ext uri="{FF2B5EF4-FFF2-40B4-BE49-F238E27FC236}">
              <a16:creationId xmlns:a16="http://schemas.microsoft.com/office/drawing/2014/main" id="{00000000-0008-0000-0100-0000B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1" name="TextBox 560">
          <a:extLst>
            <a:ext uri="{FF2B5EF4-FFF2-40B4-BE49-F238E27FC236}">
              <a16:creationId xmlns:a16="http://schemas.microsoft.com/office/drawing/2014/main" id="{00000000-0008-0000-0100-0000B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2" name="TextBox 561">
          <a:extLst>
            <a:ext uri="{FF2B5EF4-FFF2-40B4-BE49-F238E27FC236}">
              <a16:creationId xmlns:a16="http://schemas.microsoft.com/office/drawing/2014/main" id="{00000000-0008-0000-0100-0000B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3" name="TextBox 562">
          <a:extLst>
            <a:ext uri="{FF2B5EF4-FFF2-40B4-BE49-F238E27FC236}">
              <a16:creationId xmlns:a16="http://schemas.microsoft.com/office/drawing/2014/main" id="{00000000-0008-0000-0100-0000B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4" name="TextBox 563">
          <a:extLst>
            <a:ext uri="{FF2B5EF4-FFF2-40B4-BE49-F238E27FC236}">
              <a16:creationId xmlns:a16="http://schemas.microsoft.com/office/drawing/2014/main" id="{00000000-0008-0000-0100-0000C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65" name="TextBox 564">
          <a:extLst>
            <a:ext uri="{FF2B5EF4-FFF2-40B4-BE49-F238E27FC236}">
              <a16:creationId xmlns:a16="http://schemas.microsoft.com/office/drawing/2014/main" id="{00000000-0008-0000-0100-0000C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66" name="TextBox 565">
          <a:extLst>
            <a:ext uri="{FF2B5EF4-FFF2-40B4-BE49-F238E27FC236}">
              <a16:creationId xmlns:a16="http://schemas.microsoft.com/office/drawing/2014/main" id="{00000000-0008-0000-0100-0000C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67" name="TextBox 566">
          <a:extLst>
            <a:ext uri="{FF2B5EF4-FFF2-40B4-BE49-F238E27FC236}">
              <a16:creationId xmlns:a16="http://schemas.microsoft.com/office/drawing/2014/main" id="{00000000-0008-0000-0100-0000C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68" name="TextBox 567">
          <a:extLst>
            <a:ext uri="{FF2B5EF4-FFF2-40B4-BE49-F238E27FC236}">
              <a16:creationId xmlns:a16="http://schemas.microsoft.com/office/drawing/2014/main" id="{00000000-0008-0000-0100-0000C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69" name="TextBox 568">
          <a:extLst>
            <a:ext uri="{FF2B5EF4-FFF2-40B4-BE49-F238E27FC236}">
              <a16:creationId xmlns:a16="http://schemas.microsoft.com/office/drawing/2014/main" id="{00000000-0008-0000-0100-0000C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70" name="TextBox 569">
          <a:extLst>
            <a:ext uri="{FF2B5EF4-FFF2-40B4-BE49-F238E27FC236}">
              <a16:creationId xmlns:a16="http://schemas.microsoft.com/office/drawing/2014/main" id="{00000000-0008-0000-0100-0000C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71" name="TextBox 570">
          <a:extLst>
            <a:ext uri="{FF2B5EF4-FFF2-40B4-BE49-F238E27FC236}">
              <a16:creationId xmlns:a16="http://schemas.microsoft.com/office/drawing/2014/main" id="{00000000-0008-0000-0100-0000C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72" name="TextBox 571">
          <a:extLst>
            <a:ext uri="{FF2B5EF4-FFF2-40B4-BE49-F238E27FC236}">
              <a16:creationId xmlns:a16="http://schemas.microsoft.com/office/drawing/2014/main" id="{00000000-0008-0000-0100-0000C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73" name="TextBox 572">
          <a:extLst>
            <a:ext uri="{FF2B5EF4-FFF2-40B4-BE49-F238E27FC236}">
              <a16:creationId xmlns:a16="http://schemas.microsoft.com/office/drawing/2014/main" id="{00000000-0008-0000-0100-0000C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4" name="TextBox 573">
          <a:extLst>
            <a:ext uri="{FF2B5EF4-FFF2-40B4-BE49-F238E27FC236}">
              <a16:creationId xmlns:a16="http://schemas.microsoft.com/office/drawing/2014/main" id="{00000000-0008-0000-0100-0000C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5" name="TextBox 574">
          <a:extLst>
            <a:ext uri="{FF2B5EF4-FFF2-40B4-BE49-F238E27FC236}">
              <a16:creationId xmlns:a16="http://schemas.microsoft.com/office/drawing/2014/main" id="{00000000-0008-0000-0100-0000C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6" name="TextBox 575">
          <a:extLst>
            <a:ext uri="{FF2B5EF4-FFF2-40B4-BE49-F238E27FC236}">
              <a16:creationId xmlns:a16="http://schemas.microsoft.com/office/drawing/2014/main" id="{00000000-0008-0000-0100-0000C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7" name="TextBox 576">
          <a:extLst>
            <a:ext uri="{FF2B5EF4-FFF2-40B4-BE49-F238E27FC236}">
              <a16:creationId xmlns:a16="http://schemas.microsoft.com/office/drawing/2014/main" id="{00000000-0008-0000-0100-0000C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8" name="TextBox 577">
          <a:extLst>
            <a:ext uri="{FF2B5EF4-FFF2-40B4-BE49-F238E27FC236}">
              <a16:creationId xmlns:a16="http://schemas.microsoft.com/office/drawing/2014/main" id="{00000000-0008-0000-0100-0000C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79" name="TextBox 578">
          <a:extLst>
            <a:ext uri="{FF2B5EF4-FFF2-40B4-BE49-F238E27FC236}">
              <a16:creationId xmlns:a16="http://schemas.microsoft.com/office/drawing/2014/main" id="{00000000-0008-0000-0100-0000C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0" name="TextBox 579">
          <a:extLst>
            <a:ext uri="{FF2B5EF4-FFF2-40B4-BE49-F238E27FC236}">
              <a16:creationId xmlns:a16="http://schemas.microsoft.com/office/drawing/2014/main" id="{00000000-0008-0000-0100-0000D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1" name="TextBox 580">
          <a:extLst>
            <a:ext uri="{FF2B5EF4-FFF2-40B4-BE49-F238E27FC236}">
              <a16:creationId xmlns:a16="http://schemas.microsoft.com/office/drawing/2014/main" id="{00000000-0008-0000-0100-0000D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2" name="TextBox 581">
          <a:extLst>
            <a:ext uri="{FF2B5EF4-FFF2-40B4-BE49-F238E27FC236}">
              <a16:creationId xmlns:a16="http://schemas.microsoft.com/office/drawing/2014/main" id="{00000000-0008-0000-0100-0000D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3" name="TextBox 582">
          <a:extLst>
            <a:ext uri="{FF2B5EF4-FFF2-40B4-BE49-F238E27FC236}">
              <a16:creationId xmlns:a16="http://schemas.microsoft.com/office/drawing/2014/main" id="{00000000-0008-0000-0100-0000D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4" name="TextBox 583">
          <a:extLst>
            <a:ext uri="{FF2B5EF4-FFF2-40B4-BE49-F238E27FC236}">
              <a16:creationId xmlns:a16="http://schemas.microsoft.com/office/drawing/2014/main" id="{00000000-0008-0000-0100-0000D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5" name="TextBox 584">
          <a:extLst>
            <a:ext uri="{FF2B5EF4-FFF2-40B4-BE49-F238E27FC236}">
              <a16:creationId xmlns:a16="http://schemas.microsoft.com/office/drawing/2014/main" id="{00000000-0008-0000-0100-0000D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6" name="TextBox 585">
          <a:extLst>
            <a:ext uri="{FF2B5EF4-FFF2-40B4-BE49-F238E27FC236}">
              <a16:creationId xmlns:a16="http://schemas.microsoft.com/office/drawing/2014/main" id="{00000000-0008-0000-0100-0000D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7" name="TextBox 586">
          <a:extLst>
            <a:ext uri="{FF2B5EF4-FFF2-40B4-BE49-F238E27FC236}">
              <a16:creationId xmlns:a16="http://schemas.microsoft.com/office/drawing/2014/main" id="{00000000-0008-0000-0100-0000D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8" name="TextBox 587">
          <a:extLst>
            <a:ext uri="{FF2B5EF4-FFF2-40B4-BE49-F238E27FC236}">
              <a16:creationId xmlns:a16="http://schemas.microsoft.com/office/drawing/2014/main" id="{00000000-0008-0000-0100-0000D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89" name="TextBox 588">
          <a:extLst>
            <a:ext uri="{FF2B5EF4-FFF2-40B4-BE49-F238E27FC236}">
              <a16:creationId xmlns:a16="http://schemas.microsoft.com/office/drawing/2014/main" id="{00000000-0008-0000-0100-0000D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0" name="TextBox 589">
          <a:extLst>
            <a:ext uri="{FF2B5EF4-FFF2-40B4-BE49-F238E27FC236}">
              <a16:creationId xmlns:a16="http://schemas.microsoft.com/office/drawing/2014/main" id="{00000000-0008-0000-0100-0000D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1" name="TextBox 590">
          <a:extLst>
            <a:ext uri="{FF2B5EF4-FFF2-40B4-BE49-F238E27FC236}">
              <a16:creationId xmlns:a16="http://schemas.microsoft.com/office/drawing/2014/main" id="{00000000-0008-0000-0100-0000D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2" name="TextBox 591">
          <a:extLst>
            <a:ext uri="{FF2B5EF4-FFF2-40B4-BE49-F238E27FC236}">
              <a16:creationId xmlns:a16="http://schemas.microsoft.com/office/drawing/2014/main" id="{00000000-0008-0000-0100-0000D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3" name="TextBox 592">
          <a:extLst>
            <a:ext uri="{FF2B5EF4-FFF2-40B4-BE49-F238E27FC236}">
              <a16:creationId xmlns:a16="http://schemas.microsoft.com/office/drawing/2014/main" id="{00000000-0008-0000-0100-0000D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4" name="TextBox 593">
          <a:extLst>
            <a:ext uri="{FF2B5EF4-FFF2-40B4-BE49-F238E27FC236}">
              <a16:creationId xmlns:a16="http://schemas.microsoft.com/office/drawing/2014/main" id="{00000000-0008-0000-0100-0000D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5" name="TextBox 594">
          <a:extLst>
            <a:ext uri="{FF2B5EF4-FFF2-40B4-BE49-F238E27FC236}">
              <a16:creationId xmlns:a16="http://schemas.microsoft.com/office/drawing/2014/main" id="{00000000-0008-0000-0100-0000D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6" name="TextBox 595">
          <a:extLst>
            <a:ext uri="{FF2B5EF4-FFF2-40B4-BE49-F238E27FC236}">
              <a16:creationId xmlns:a16="http://schemas.microsoft.com/office/drawing/2014/main" id="{00000000-0008-0000-0100-0000E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597" name="TextBox 596">
          <a:extLst>
            <a:ext uri="{FF2B5EF4-FFF2-40B4-BE49-F238E27FC236}">
              <a16:creationId xmlns:a16="http://schemas.microsoft.com/office/drawing/2014/main" id="{00000000-0008-0000-0100-0000E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98" name="TextBox 597">
          <a:extLst>
            <a:ext uri="{FF2B5EF4-FFF2-40B4-BE49-F238E27FC236}">
              <a16:creationId xmlns:a16="http://schemas.microsoft.com/office/drawing/2014/main" id="{00000000-0008-0000-0100-0000E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599" name="TextBox 598">
          <a:extLst>
            <a:ext uri="{FF2B5EF4-FFF2-40B4-BE49-F238E27FC236}">
              <a16:creationId xmlns:a16="http://schemas.microsoft.com/office/drawing/2014/main" id="{00000000-0008-0000-0100-0000E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0" name="TextBox 599">
          <a:extLst>
            <a:ext uri="{FF2B5EF4-FFF2-40B4-BE49-F238E27FC236}">
              <a16:creationId xmlns:a16="http://schemas.microsoft.com/office/drawing/2014/main" id="{00000000-0008-0000-0100-0000E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1" name="TextBox 600">
          <a:extLst>
            <a:ext uri="{FF2B5EF4-FFF2-40B4-BE49-F238E27FC236}">
              <a16:creationId xmlns:a16="http://schemas.microsoft.com/office/drawing/2014/main" id="{00000000-0008-0000-0100-0000E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2" name="TextBox 601">
          <a:extLst>
            <a:ext uri="{FF2B5EF4-FFF2-40B4-BE49-F238E27FC236}">
              <a16:creationId xmlns:a16="http://schemas.microsoft.com/office/drawing/2014/main" id="{00000000-0008-0000-0100-0000E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3" name="TextBox 602">
          <a:extLst>
            <a:ext uri="{FF2B5EF4-FFF2-40B4-BE49-F238E27FC236}">
              <a16:creationId xmlns:a16="http://schemas.microsoft.com/office/drawing/2014/main" id="{00000000-0008-0000-0100-0000E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4" name="TextBox 603">
          <a:extLst>
            <a:ext uri="{FF2B5EF4-FFF2-40B4-BE49-F238E27FC236}">
              <a16:creationId xmlns:a16="http://schemas.microsoft.com/office/drawing/2014/main" id="{00000000-0008-0000-0100-0000E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5" name="TextBox 604">
          <a:extLst>
            <a:ext uri="{FF2B5EF4-FFF2-40B4-BE49-F238E27FC236}">
              <a16:creationId xmlns:a16="http://schemas.microsoft.com/office/drawing/2014/main" id="{00000000-0008-0000-0100-0000E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6" name="TextBox 605">
          <a:extLst>
            <a:ext uri="{FF2B5EF4-FFF2-40B4-BE49-F238E27FC236}">
              <a16:creationId xmlns:a16="http://schemas.microsoft.com/office/drawing/2014/main" id="{00000000-0008-0000-0100-0000E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7" name="TextBox 606">
          <a:extLst>
            <a:ext uri="{FF2B5EF4-FFF2-40B4-BE49-F238E27FC236}">
              <a16:creationId xmlns:a16="http://schemas.microsoft.com/office/drawing/2014/main" id="{00000000-0008-0000-0100-0000E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8" name="TextBox 607">
          <a:extLst>
            <a:ext uri="{FF2B5EF4-FFF2-40B4-BE49-F238E27FC236}">
              <a16:creationId xmlns:a16="http://schemas.microsoft.com/office/drawing/2014/main" id="{00000000-0008-0000-0100-0000E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09" name="TextBox 608">
          <a:extLst>
            <a:ext uri="{FF2B5EF4-FFF2-40B4-BE49-F238E27FC236}">
              <a16:creationId xmlns:a16="http://schemas.microsoft.com/office/drawing/2014/main" id="{00000000-0008-0000-0100-0000E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10" name="TextBox 609">
          <a:extLst>
            <a:ext uri="{FF2B5EF4-FFF2-40B4-BE49-F238E27FC236}">
              <a16:creationId xmlns:a16="http://schemas.microsoft.com/office/drawing/2014/main" id="{00000000-0008-0000-0100-0000E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11" name="TextBox 610">
          <a:extLst>
            <a:ext uri="{FF2B5EF4-FFF2-40B4-BE49-F238E27FC236}">
              <a16:creationId xmlns:a16="http://schemas.microsoft.com/office/drawing/2014/main" id="{00000000-0008-0000-0100-0000E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12" name="TextBox 611">
          <a:extLst>
            <a:ext uri="{FF2B5EF4-FFF2-40B4-BE49-F238E27FC236}">
              <a16:creationId xmlns:a16="http://schemas.microsoft.com/office/drawing/2014/main" id="{00000000-0008-0000-0100-0000F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13" name="TextBox 612">
          <a:extLst>
            <a:ext uri="{FF2B5EF4-FFF2-40B4-BE49-F238E27FC236}">
              <a16:creationId xmlns:a16="http://schemas.microsoft.com/office/drawing/2014/main" id="{00000000-0008-0000-0100-0000F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4" name="TextBox 613">
          <a:extLst>
            <a:ext uri="{FF2B5EF4-FFF2-40B4-BE49-F238E27FC236}">
              <a16:creationId xmlns:a16="http://schemas.microsoft.com/office/drawing/2014/main" id="{00000000-0008-0000-0100-0000F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5" name="TextBox 614">
          <a:extLst>
            <a:ext uri="{FF2B5EF4-FFF2-40B4-BE49-F238E27FC236}">
              <a16:creationId xmlns:a16="http://schemas.microsoft.com/office/drawing/2014/main" id="{00000000-0008-0000-0100-0000F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6" name="TextBox 615">
          <a:extLst>
            <a:ext uri="{FF2B5EF4-FFF2-40B4-BE49-F238E27FC236}">
              <a16:creationId xmlns:a16="http://schemas.microsoft.com/office/drawing/2014/main" id="{00000000-0008-0000-0100-0000F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7" name="TextBox 616">
          <a:extLst>
            <a:ext uri="{FF2B5EF4-FFF2-40B4-BE49-F238E27FC236}">
              <a16:creationId xmlns:a16="http://schemas.microsoft.com/office/drawing/2014/main" id="{00000000-0008-0000-0100-0000F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8" name="TextBox 617">
          <a:extLst>
            <a:ext uri="{FF2B5EF4-FFF2-40B4-BE49-F238E27FC236}">
              <a16:creationId xmlns:a16="http://schemas.microsoft.com/office/drawing/2014/main" id="{00000000-0008-0000-0100-0000F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19" name="TextBox 618">
          <a:extLst>
            <a:ext uri="{FF2B5EF4-FFF2-40B4-BE49-F238E27FC236}">
              <a16:creationId xmlns:a16="http://schemas.microsoft.com/office/drawing/2014/main" id="{00000000-0008-0000-0100-0000F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20" name="TextBox 619">
          <a:extLst>
            <a:ext uri="{FF2B5EF4-FFF2-40B4-BE49-F238E27FC236}">
              <a16:creationId xmlns:a16="http://schemas.microsoft.com/office/drawing/2014/main" id="{00000000-0008-0000-0100-0000F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21" name="TextBox 620">
          <a:extLst>
            <a:ext uri="{FF2B5EF4-FFF2-40B4-BE49-F238E27FC236}">
              <a16:creationId xmlns:a16="http://schemas.microsoft.com/office/drawing/2014/main" id="{00000000-0008-0000-0100-0000F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2" name="TextBox 621">
          <a:extLst>
            <a:ext uri="{FF2B5EF4-FFF2-40B4-BE49-F238E27FC236}">
              <a16:creationId xmlns:a16="http://schemas.microsoft.com/office/drawing/2014/main" id="{00000000-0008-0000-0100-0000F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3" name="TextBox 622">
          <a:extLst>
            <a:ext uri="{FF2B5EF4-FFF2-40B4-BE49-F238E27FC236}">
              <a16:creationId xmlns:a16="http://schemas.microsoft.com/office/drawing/2014/main" id="{00000000-0008-0000-0100-0000F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4" name="TextBox 623">
          <a:extLst>
            <a:ext uri="{FF2B5EF4-FFF2-40B4-BE49-F238E27FC236}">
              <a16:creationId xmlns:a16="http://schemas.microsoft.com/office/drawing/2014/main" id="{00000000-0008-0000-0100-0000F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5" name="TextBox 624">
          <a:extLst>
            <a:ext uri="{FF2B5EF4-FFF2-40B4-BE49-F238E27FC236}">
              <a16:creationId xmlns:a16="http://schemas.microsoft.com/office/drawing/2014/main" id="{00000000-0008-0000-0100-0000F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6" name="TextBox 625">
          <a:extLst>
            <a:ext uri="{FF2B5EF4-FFF2-40B4-BE49-F238E27FC236}">
              <a16:creationId xmlns:a16="http://schemas.microsoft.com/office/drawing/2014/main" id="{00000000-0008-0000-0100-0000F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7" name="TextBox 626">
          <a:extLst>
            <a:ext uri="{FF2B5EF4-FFF2-40B4-BE49-F238E27FC236}">
              <a16:creationId xmlns:a16="http://schemas.microsoft.com/office/drawing/2014/main" id="{00000000-0008-0000-0100-0000F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8" name="TextBox 627">
          <a:extLst>
            <a:ext uri="{FF2B5EF4-FFF2-40B4-BE49-F238E27FC236}">
              <a16:creationId xmlns:a16="http://schemas.microsoft.com/office/drawing/2014/main" id="{00000000-0008-0000-0100-00000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29" name="TextBox 628">
          <a:extLst>
            <a:ext uri="{FF2B5EF4-FFF2-40B4-BE49-F238E27FC236}">
              <a16:creationId xmlns:a16="http://schemas.microsoft.com/office/drawing/2014/main" id="{00000000-0008-0000-0100-00000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0" name="TextBox 629">
          <a:extLst>
            <a:ext uri="{FF2B5EF4-FFF2-40B4-BE49-F238E27FC236}">
              <a16:creationId xmlns:a16="http://schemas.microsoft.com/office/drawing/2014/main" id="{00000000-0008-0000-0100-00000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1" name="TextBox 630">
          <a:extLst>
            <a:ext uri="{FF2B5EF4-FFF2-40B4-BE49-F238E27FC236}">
              <a16:creationId xmlns:a16="http://schemas.microsoft.com/office/drawing/2014/main" id="{00000000-0008-0000-0100-00000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2" name="TextBox 631">
          <a:extLst>
            <a:ext uri="{FF2B5EF4-FFF2-40B4-BE49-F238E27FC236}">
              <a16:creationId xmlns:a16="http://schemas.microsoft.com/office/drawing/2014/main" id="{00000000-0008-0000-0100-00000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3" name="TextBox 632">
          <a:extLst>
            <a:ext uri="{FF2B5EF4-FFF2-40B4-BE49-F238E27FC236}">
              <a16:creationId xmlns:a16="http://schemas.microsoft.com/office/drawing/2014/main" id="{00000000-0008-0000-0100-00000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4" name="TextBox 633">
          <a:extLst>
            <a:ext uri="{FF2B5EF4-FFF2-40B4-BE49-F238E27FC236}">
              <a16:creationId xmlns:a16="http://schemas.microsoft.com/office/drawing/2014/main" id="{00000000-0008-0000-0100-00000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5" name="TextBox 634">
          <a:extLst>
            <a:ext uri="{FF2B5EF4-FFF2-40B4-BE49-F238E27FC236}">
              <a16:creationId xmlns:a16="http://schemas.microsoft.com/office/drawing/2014/main" id="{00000000-0008-0000-0100-00000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6" name="TextBox 635">
          <a:extLst>
            <a:ext uri="{FF2B5EF4-FFF2-40B4-BE49-F238E27FC236}">
              <a16:creationId xmlns:a16="http://schemas.microsoft.com/office/drawing/2014/main" id="{00000000-0008-0000-0100-00000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37" name="TextBox 636">
          <a:extLst>
            <a:ext uri="{FF2B5EF4-FFF2-40B4-BE49-F238E27FC236}">
              <a16:creationId xmlns:a16="http://schemas.microsoft.com/office/drawing/2014/main" id="{00000000-0008-0000-0100-00000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38" name="TextBox 637">
          <a:extLst>
            <a:ext uri="{FF2B5EF4-FFF2-40B4-BE49-F238E27FC236}">
              <a16:creationId xmlns:a16="http://schemas.microsoft.com/office/drawing/2014/main" id="{00000000-0008-0000-0100-00000A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39" name="TextBox 638">
          <a:extLst>
            <a:ext uri="{FF2B5EF4-FFF2-40B4-BE49-F238E27FC236}">
              <a16:creationId xmlns:a16="http://schemas.microsoft.com/office/drawing/2014/main" id="{00000000-0008-0000-0100-00000B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0" name="TextBox 639">
          <a:extLst>
            <a:ext uri="{FF2B5EF4-FFF2-40B4-BE49-F238E27FC236}">
              <a16:creationId xmlns:a16="http://schemas.microsoft.com/office/drawing/2014/main" id="{00000000-0008-0000-0100-00000C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1" name="TextBox 640">
          <a:extLst>
            <a:ext uri="{FF2B5EF4-FFF2-40B4-BE49-F238E27FC236}">
              <a16:creationId xmlns:a16="http://schemas.microsoft.com/office/drawing/2014/main" id="{00000000-0008-0000-0100-00000D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2" name="TextBox 641">
          <a:extLst>
            <a:ext uri="{FF2B5EF4-FFF2-40B4-BE49-F238E27FC236}">
              <a16:creationId xmlns:a16="http://schemas.microsoft.com/office/drawing/2014/main" id="{00000000-0008-0000-0100-00000E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3" name="TextBox 642">
          <a:extLst>
            <a:ext uri="{FF2B5EF4-FFF2-40B4-BE49-F238E27FC236}">
              <a16:creationId xmlns:a16="http://schemas.microsoft.com/office/drawing/2014/main" id="{00000000-0008-0000-0100-00000F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4" name="TextBox 643">
          <a:extLst>
            <a:ext uri="{FF2B5EF4-FFF2-40B4-BE49-F238E27FC236}">
              <a16:creationId xmlns:a16="http://schemas.microsoft.com/office/drawing/2014/main" id="{00000000-0008-0000-0100-000010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45" name="TextBox 644">
          <a:extLst>
            <a:ext uri="{FF2B5EF4-FFF2-40B4-BE49-F238E27FC236}">
              <a16:creationId xmlns:a16="http://schemas.microsoft.com/office/drawing/2014/main" id="{00000000-0008-0000-0100-000011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46" name="TextBox 645">
          <a:extLst>
            <a:ext uri="{FF2B5EF4-FFF2-40B4-BE49-F238E27FC236}">
              <a16:creationId xmlns:a16="http://schemas.microsoft.com/office/drawing/2014/main" id="{00000000-0008-0000-0100-00001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47" name="TextBox 646">
          <a:extLst>
            <a:ext uri="{FF2B5EF4-FFF2-40B4-BE49-F238E27FC236}">
              <a16:creationId xmlns:a16="http://schemas.microsoft.com/office/drawing/2014/main" id="{00000000-0008-0000-0100-00001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48" name="TextBox 647">
          <a:extLst>
            <a:ext uri="{FF2B5EF4-FFF2-40B4-BE49-F238E27FC236}">
              <a16:creationId xmlns:a16="http://schemas.microsoft.com/office/drawing/2014/main" id="{00000000-0008-0000-0100-00001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49" name="TextBox 648">
          <a:extLst>
            <a:ext uri="{FF2B5EF4-FFF2-40B4-BE49-F238E27FC236}">
              <a16:creationId xmlns:a16="http://schemas.microsoft.com/office/drawing/2014/main" id="{00000000-0008-0000-0100-00001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0" name="TextBox 649">
          <a:extLst>
            <a:ext uri="{FF2B5EF4-FFF2-40B4-BE49-F238E27FC236}">
              <a16:creationId xmlns:a16="http://schemas.microsoft.com/office/drawing/2014/main" id="{00000000-0008-0000-0100-00001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1" name="TextBox 650">
          <a:extLst>
            <a:ext uri="{FF2B5EF4-FFF2-40B4-BE49-F238E27FC236}">
              <a16:creationId xmlns:a16="http://schemas.microsoft.com/office/drawing/2014/main" id="{00000000-0008-0000-0100-00001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2" name="TextBox 651">
          <a:extLst>
            <a:ext uri="{FF2B5EF4-FFF2-40B4-BE49-F238E27FC236}">
              <a16:creationId xmlns:a16="http://schemas.microsoft.com/office/drawing/2014/main" id="{00000000-0008-0000-0100-00001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3" name="TextBox 652">
          <a:extLst>
            <a:ext uri="{FF2B5EF4-FFF2-40B4-BE49-F238E27FC236}">
              <a16:creationId xmlns:a16="http://schemas.microsoft.com/office/drawing/2014/main" id="{00000000-0008-0000-0100-00001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4" name="TextBox 653">
          <a:extLst>
            <a:ext uri="{FF2B5EF4-FFF2-40B4-BE49-F238E27FC236}">
              <a16:creationId xmlns:a16="http://schemas.microsoft.com/office/drawing/2014/main" id="{00000000-0008-0000-0100-00001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5" name="TextBox 654">
          <a:extLst>
            <a:ext uri="{FF2B5EF4-FFF2-40B4-BE49-F238E27FC236}">
              <a16:creationId xmlns:a16="http://schemas.microsoft.com/office/drawing/2014/main" id="{00000000-0008-0000-0100-00001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6" name="TextBox 655">
          <a:extLst>
            <a:ext uri="{FF2B5EF4-FFF2-40B4-BE49-F238E27FC236}">
              <a16:creationId xmlns:a16="http://schemas.microsoft.com/office/drawing/2014/main" id="{00000000-0008-0000-0100-00001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7" name="TextBox 656">
          <a:extLst>
            <a:ext uri="{FF2B5EF4-FFF2-40B4-BE49-F238E27FC236}">
              <a16:creationId xmlns:a16="http://schemas.microsoft.com/office/drawing/2014/main" id="{00000000-0008-0000-0100-00001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8" name="TextBox 657">
          <a:extLst>
            <a:ext uri="{FF2B5EF4-FFF2-40B4-BE49-F238E27FC236}">
              <a16:creationId xmlns:a16="http://schemas.microsoft.com/office/drawing/2014/main" id="{00000000-0008-0000-0100-00001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59" name="TextBox 658">
          <a:extLst>
            <a:ext uri="{FF2B5EF4-FFF2-40B4-BE49-F238E27FC236}">
              <a16:creationId xmlns:a16="http://schemas.microsoft.com/office/drawing/2014/main" id="{00000000-0008-0000-0100-00001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60" name="TextBox 659">
          <a:extLst>
            <a:ext uri="{FF2B5EF4-FFF2-40B4-BE49-F238E27FC236}">
              <a16:creationId xmlns:a16="http://schemas.microsoft.com/office/drawing/2014/main" id="{00000000-0008-0000-0100-00002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61" name="TextBox 660">
          <a:extLst>
            <a:ext uri="{FF2B5EF4-FFF2-40B4-BE49-F238E27FC236}">
              <a16:creationId xmlns:a16="http://schemas.microsoft.com/office/drawing/2014/main" id="{00000000-0008-0000-0100-00002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2" name="TextBox 661">
          <a:extLst>
            <a:ext uri="{FF2B5EF4-FFF2-40B4-BE49-F238E27FC236}">
              <a16:creationId xmlns:a16="http://schemas.microsoft.com/office/drawing/2014/main" id="{00000000-0008-0000-0100-000022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3" name="TextBox 662">
          <a:extLst>
            <a:ext uri="{FF2B5EF4-FFF2-40B4-BE49-F238E27FC236}">
              <a16:creationId xmlns:a16="http://schemas.microsoft.com/office/drawing/2014/main" id="{00000000-0008-0000-0100-000023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4" name="TextBox 663">
          <a:extLst>
            <a:ext uri="{FF2B5EF4-FFF2-40B4-BE49-F238E27FC236}">
              <a16:creationId xmlns:a16="http://schemas.microsoft.com/office/drawing/2014/main" id="{00000000-0008-0000-0100-000024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5" name="TextBox 664">
          <a:extLst>
            <a:ext uri="{FF2B5EF4-FFF2-40B4-BE49-F238E27FC236}">
              <a16:creationId xmlns:a16="http://schemas.microsoft.com/office/drawing/2014/main" id="{00000000-0008-0000-0100-000025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6" name="TextBox 665">
          <a:extLst>
            <a:ext uri="{FF2B5EF4-FFF2-40B4-BE49-F238E27FC236}">
              <a16:creationId xmlns:a16="http://schemas.microsoft.com/office/drawing/2014/main" id="{00000000-0008-0000-0100-000026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7" name="TextBox 666">
          <a:extLst>
            <a:ext uri="{FF2B5EF4-FFF2-40B4-BE49-F238E27FC236}">
              <a16:creationId xmlns:a16="http://schemas.microsoft.com/office/drawing/2014/main" id="{00000000-0008-0000-0100-000027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8" name="TextBox 667">
          <a:extLst>
            <a:ext uri="{FF2B5EF4-FFF2-40B4-BE49-F238E27FC236}">
              <a16:creationId xmlns:a16="http://schemas.microsoft.com/office/drawing/2014/main" id="{00000000-0008-0000-0100-000028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69" name="TextBox 668">
          <a:extLst>
            <a:ext uri="{FF2B5EF4-FFF2-40B4-BE49-F238E27FC236}">
              <a16:creationId xmlns:a16="http://schemas.microsoft.com/office/drawing/2014/main" id="{00000000-0008-0000-0100-000029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0" name="TextBox 669">
          <a:extLst>
            <a:ext uri="{FF2B5EF4-FFF2-40B4-BE49-F238E27FC236}">
              <a16:creationId xmlns:a16="http://schemas.microsoft.com/office/drawing/2014/main" id="{00000000-0008-0000-0100-00002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1" name="TextBox 670">
          <a:extLst>
            <a:ext uri="{FF2B5EF4-FFF2-40B4-BE49-F238E27FC236}">
              <a16:creationId xmlns:a16="http://schemas.microsoft.com/office/drawing/2014/main" id="{00000000-0008-0000-0100-00002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2" name="TextBox 671">
          <a:extLst>
            <a:ext uri="{FF2B5EF4-FFF2-40B4-BE49-F238E27FC236}">
              <a16:creationId xmlns:a16="http://schemas.microsoft.com/office/drawing/2014/main" id="{00000000-0008-0000-0100-00002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3" name="TextBox 672">
          <a:extLst>
            <a:ext uri="{FF2B5EF4-FFF2-40B4-BE49-F238E27FC236}">
              <a16:creationId xmlns:a16="http://schemas.microsoft.com/office/drawing/2014/main" id="{00000000-0008-0000-0100-00002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4" name="TextBox 673">
          <a:extLst>
            <a:ext uri="{FF2B5EF4-FFF2-40B4-BE49-F238E27FC236}">
              <a16:creationId xmlns:a16="http://schemas.microsoft.com/office/drawing/2014/main" id="{00000000-0008-0000-0100-00002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5" name="TextBox 674">
          <a:extLst>
            <a:ext uri="{FF2B5EF4-FFF2-40B4-BE49-F238E27FC236}">
              <a16:creationId xmlns:a16="http://schemas.microsoft.com/office/drawing/2014/main" id="{00000000-0008-0000-0100-00002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6" name="TextBox 675">
          <a:extLst>
            <a:ext uri="{FF2B5EF4-FFF2-40B4-BE49-F238E27FC236}">
              <a16:creationId xmlns:a16="http://schemas.microsoft.com/office/drawing/2014/main" id="{00000000-0008-0000-0100-00003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7" name="TextBox 676">
          <a:extLst>
            <a:ext uri="{FF2B5EF4-FFF2-40B4-BE49-F238E27FC236}">
              <a16:creationId xmlns:a16="http://schemas.microsoft.com/office/drawing/2014/main" id="{00000000-0008-0000-0100-00003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8" name="TextBox 677">
          <a:extLst>
            <a:ext uri="{FF2B5EF4-FFF2-40B4-BE49-F238E27FC236}">
              <a16:creationId xmlns:a16="http://schemas.microsoft.com/office/drawing/2014/main" id="{00000000-0008-0000-0100-00003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79" name="TextBox 678">
          <a:extLst>
            <a:ext uri="{FF2B5EF4-FFF2-40B4-BE49-F238E27FC236}">
              <a16:creationId xmlns:a16="http://schemas.microsoft.com/office/drawing/2014/main" id="{00000000-0008-0000-0100-00003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0" name="TextBox 679">
          <a:extLst>
            <a:ext uri="{FF2B5EF4-FFF2-40B4-BE49-F238E27FC236}">
              <a16:creationId xmlns:a16="http://schemas.microsoft.com/office/drawing/2014/main" id="{00000000-0008-0000-0100-00003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1" name="TextBox 680">
          <a:extLst>
            <a:ext uri="{FF2B5EF4-FFF2-40B4-BE49-F238E27FC236}">
              <a16:creationId xmlns:a16="http://schemas.microsoft.com/office/drawing/2014/main" id="{00000000-0008-0000-0100-00003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2" name="TextBox 681">
          <a:extLst>
            <a:ext uri="{FF2B5EF4-FFF2-40B4-BE49-F238E27FC236}">
              <a16:creationId xmlns:a16="http://schemas.microsoft.com/office/drawing/2014/main" id="{00000000-0008-0000-0100-00003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3" name="TextBox 682">
          <a:extLst>
            <a:ext uri="{FF2B5EF4-FFF2-40B4-BE49-F238E27FC236}">
              <a16:creationId xmlns:a16="http://schemas.microsoft.com/office/drawing/2014/main" id="{00000000-0008-0000-0100-00003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4" name="TextBox 683">
          <a:extLst>
            <a:ext uri="{FF2B5EF4-FFF2-40B4-BE49-F238E27FC236}">
              <a16:creationId xmlns:a16="http://schemas.microsoft.com/office/drawing/2014/main" id="{00000000-0008-0000-0100-00003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85" name="TextBox 684">
          <a:extLst>
            <a:ext uri="{FF2B5EF4-FFF2-40B4-BE49-F238E27FC236}">
              <a16:creationId xmlns:a16="http://schemas.microsoft.com/office/drawing/2014/main" id="{00000000-0008-0000-0100-00003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86" name="TextBox 685">
          <a:extLst>
            <a:ext uri="{FF2B5EF4-FFF2-40B4-BE49-F238E27FC236}">
              <a16:creationId xmlns:a16="http://schemas.microsoft.com/office/drawing/2014/main" id="{00000000-0008-0000-0100-00003A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87" name="TextBox 686">
          <a:extLst>
            <a:ext uri="{FF2B5EF4-FFF2-40B4-BE49-F238E27FC236}">
              <a16:creationId xmlns:a16="http://schemas.microsoft.com/office/drawing/2014/main" id="{00000000-0008-0000-0100-00003B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88" name="TextBox 687">
          <a:extLst>
            <a:ext uri="{FF2B5EF4-FFF2-40B4-BE49-F238E27FC236}">
              <a16:creationId xmlns:a16="http://schemas.microsoft.com/office/drawing/2014/main" id="{00000000-0008-0000-0100-00003C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89" name="TextBox 688">
          <a:extLst>
            <a:ext uri="{FF2B5EF4-FFF2-40B4-BE49-F238E27FC236}">
              <a16:creationId xmlns:a16="http://schemas.microsoft.com/office/drawing/2014/main" id="{00000000-0008-0000-0100-00003D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90" name="TextBox 689">
          <a:extLst>
            <a:ext uri="{FF2B5EF4-FFF2-40B4-BE49-F238E27FC236}">
              <a16:creationId xmlns:a16="http://schemas.microsoft.com/office/drawing/2014/main" id="{00000000-0008-0000-0100-00003E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91" name="TextBox 690">
          <a:extLst>
            <a:ext uri="{FF2B5EF4-FFF2-40B4-BE49-F238E27FC236}">
              <a16:creationId xmlns:a16="http://schemas.microsoft.com/office/drawing/2014/main" id="{00000000-0008-0000-0100-00003F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92" name="TextBox 691">
          <a:extLst>
            <a:ext uri="{FF2B5EF4-FFF2-40B4-BE49-F238E27FC236}">
              <a16:creationId xmlns:a16="http://schemas.microsoft.com/office/drawing/2014/main" id="{00000000-0008-0000-0100-000040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693" name="TextBox 692">
          <a:extLst>
            <a:ext uri="{FF2B5EF4-FFF2-40B4-BE49-F238E27FC236}">
              <a16:creationId xmlns:a16="http://schemas.microsoft.com/office/drawing/2014/main" id="{00000000-0008-0000-0100-000041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4" name="TextBox 693">
          <a:extLst>
            <a:ext uri="{FF2B5EF4-FFF2-40B4-BE49-F238E27FC236}">
              <a16:creationId xmlns:a16="http://schemas.microsoft.com/office/drawing/2014/main" id="{00000000-0008-0000-0100-00004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5" name="TextBox 694">
          <a:extLst>
            <a:ext uri="{FF2B5EF4-FFF2-40B4-BE49-F238E27FC236}">
              <a16:creationId xmlns:a16="http://schemas.microsoft.com/office/drawing/2014/main" id="{00000000-0008-0000-0100-00004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6" name="TextBox 695">
          <a:extLst>
            <a:ext uri="{FF2B5EF4-FFF2-40B4-BE49-F238E27FC236}">
              <a16:creationId xmlns:a16="http://schemas.microsoft.com/office/drawing/2014/main" id="{00000000-0008-0000-0100-00004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7" name="TextBox 696">
          <a:extLst>
            <a:ext uri="{FF2B5EF4-FFF2-40B4-BE49-F238E27FC236}">
              <a16:creationId xmlns:a16="http://schemas.microsoft.com/office/drawing/2014/main" id="{00000000-0008-0000-0100-00004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8" name="TextBox 697">
          <a:extLst>
            <a:ext uri="{FF2B5EF4-FFF2-40B4-BE49-F238E27FC236}">
              <a16:creationId xmlns:a16="http://schemas.microsoft.com/office/drawing/2014/main" id="{00000000-0008-0000-0100-00004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699" name="TextBox 698">
          <a:extLst>
            <a:ext uri="{FF2B5EF4-FFF2-40B4-BE49-F238E27FC236}">
              <a16:creationId xmlns:a16="http://schemas.microsoft.com/office/drawing/2014/main" id="{00000000-0008-0000-0100-00004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0" name="TextBox 699">
          <a:extLst>
            <a:ext uri="{FF2B5EF4-FFF2-40B4-BE49-F238E27FC236}">
              <a16:creationId xmlns:a16="http://schemas.microsoft.com/office/drawing/2014/main" id="{00000000-0008-0000-0100-00004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1" name="TextBox 700">
          <a:extLst>
            <a:ext uri="{FF2B5EF4-FFF2-40B4-BE49-F238E27FC236}">
              <a16:creationId xmlns:a16="http://schemas.microsoft.com/office/drawing/2014/main" id="{00000000-0008-0000-0100-00004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2" name="TextBox 701">
          <a:extLst>
            <a:ext uri="{FF2B5EF4-FFF2-40B4-BE49-F238E27FC236}">
              <a16:creationId xmlns:a16="http://schemas.microsoft.com/office/drawing/2014/main" id="{00000000-0008-0000-0100-00004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3" name="TextBox 702">
          <a:extLst>
            <a:ext uri="{FF2B5EF4-FFF2-40B4-BE49-F238E27FC236}">
              <a16:creationId xmlns:a16="http://schemas.microsoft.com/office/drawing/2014/main" id="{00000000-0008-0000-0100-00004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4" name="TextBox 703">
          <a:extLst>
            <a:ext uri="{FF2B5EF4-FFF2-40B4-BE49-F238E27FC236}">
              <a16:creationId xmlns:a16="http://schemas.microsoft.com/office/drawing/2014/main" id="{00000000-0008-0000-0100-00004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5" name="TextBox 704">
          <a:extLst>
            <a:ext uri="{FF2B5EF4-FFF2-40B4-BE49-F238E27FC236}">
              <a16:creationId xmlns:a16="http://schemas.microsoft.com/office/drawing/2014/main" id="{00000000-0008-0000-0100-00004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6" name="TextBox 705">
          <a:extLst>
            <a:ext uri="{FF2B5EF4-FFF2-40B4-BE49-F238E27FC236}">
              <a16:creationId xmlns:a16="http://schemas.microsoft.com/office/drawing/2014/main" id="{00000000-0008-0000-0100-00004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7" name="TextBox 706">
          <a:extLst>
            <a:ext uri="{FF2B5EF4-FFF2-40B4-BE49-F238E27FC236}">
              <a16:creationId xmlns:a16="http://schemas.microsoft.com/office/drawing/2014/main" id="{00000000-0008-0000-0100-00004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8" name="TextBox 707">
          <a:extLst>
            <a:ext uri="{FF2B5EF4-FFF2-40B4-BE49-F238E27FC236}">
              <a16:creationId xmlns:a16="http://schemas.microsoft.com/office/drawing/2014/main" id="{00000000-0008-0000-0100-00005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09" name="TextBox 708">
          <a:extLst>
            <a:ext uri="{FF2B5EF4-FFF2-40B4-BE49-F238E27FC236}">
              <a16:creationId xmlns:a16="http://schemas.microsoft.com/office/drawing/2014/main" id="{00000000-0008-0000-0100-00005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0" name="TextBox 709">
          <a:extLst>
            <a:ext uri="{FF2B5EF4-FFF2-40B4-BE49-F238E27FC236}">
              <a16:creationId xmlns:a16="http://schemas.microsoft.com/office/drawing/2014/main" id="{00000000-0008-0000-0100-000052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1" name="TextBox 710">
          <a:extLst>
            <a:ext uri="{FF2B5EF4-FFF2-40B4-BE49-F238E27FC236}">
              <a16:creationId xmlns:a16="http://schemas.microsoft.com/office/drawing/2014/main" id="{00000000-0008-0000-0100-000053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2" name="TextBox 711">
          <a:extLst>
            <a:ext uri="{FF2B5EF4-FFF2-40B4-BE49-F238E27FC236}">
              <a16:creationId xmlns:a16="http://schemas.microsoft.com/office/drawing/2014/main" id="{00000000-0008-0000-0100-000054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3" name="TextBox 712">
          <a:extLst>
            <a:ext uri="{FF2B5EF4-FFF2-40B4-BE49-F238E27FC236}">
              <a16:creationId xmlns:a16="http://schemas.microsoft.com/office/drawing/2014/main" id="{00000000-0008-0000-0100-000055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4" name="TextBox 713">
          <a:extLst>
            <a:ext uri="{FF2B5EF4-FFF2-40B4-BE49-F238E27FC236}">
              <a16:creationId xmlns:a16="http://schemas.microsoft.com/office/drawing/2014/main" id="{00000000-0008-0000-0100-000056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5" name="TextBox 714">
          <a:extLst>
            <a:ext uri="{FF2B5EF4-FFF2-40B4-BE49-F238E27FC236}">
              <a16:creationId xmlns:a16="http://schemas.microsoft.com/office/drawing/2014/main" id="{00000000-0008-0000-0100-000057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6" name="TextBox 715">
          <a:extLst>
            <a:ext uri="{FF2B5EF4-FFF2-40B4-BE49-F238E27FC236}">
              <a16:creationId xmlns:a16="http://schemas.microsoft.com/office/drawing/2014/main" id="{00000000-0008-0000-0100-000058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17" name="TextBox 716">
          <a:extLst>
            <a:ext uri="{FF2B5EF4-FFF2-40B4-BE49-F238E27FC236}">
              <a16:creationId xmlns:a16="http://schemas.microsoft.com/office/drawing/2014/main" id="{00000000-0008-0000-0100-000059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18" name="TextBox 717">
          <a:extLst>
            <a:ext uri="{FF2B5EF4-FFF2-40B4-BE49-F238E27FC236}">
              <a16:creationId xmlns:a16="http://schemas.microsoft.com/office/drawing/2014/main" id="{00000000-0008-0000-0100-00005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19" name="TextBox 718">
          <a:extLst>
            <a:ext uri="{FF2B5EF4-FFF2-40B4-BE49-F238E27FC236}">
              <a16:creationId xmlns:a16="http://schemas.microsoft.com/office/drawing/2014/main" id="{00000000-0008-0000-0100-00005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0" name="TextBox 719">
          <a:extLst>
            <a:ext uri="{FF2B5EF4-FFF2-40B4-BE49-F238E27FC236}">
              <a16:creationId xmlns:a16="http://schemas.microsoft.com/office/drawing/2014/main" id="{00000000-0008-0000-0100-00005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1" name="TextBox 720">
          <a:extLst>
            <a:ext uri="{FF2B5EF4-FFF2-40B4-BE49-F238E27FC236}">
              <a16:creationId xmlns:a16="http://schemas.microsoft.com/office/drawing/2014/main" id="{00000000-0008-0000-0100-00005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2" name="TextBox 721">
          <a:extLst>
            <a:ext uri="{FF2B5EF4-FFF2-40B4-BE49-F238E27FC236}">
              <a16:creationId xmlns:a16="http://schemas.microsoft.com/office/drawing/2014/main" id="{00000000-0008-0000-0100-00005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3" name="TextBox 722">
          <a:extLst>
            <a:ext uri="{FF2B5EF4-FFF2-40B4-BE49-F238E27FC236}">
              <a16:creationId xmlns:a16="http://schemas.microsoft.com/office/drawing/2014/main" id="{00000000-0008-0000-0100-00005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4" name="TextBox 723">
          <a:extLst>
            <a:ext uri="{FF2B5EF4-FFF2-40B4-BE49-F238E27FC236}">
              <a16:creationId xmlns:a16="http://schemas.microsoft.com/office/drawing/2014/main" id="{00000000-0008-0000-0100-00006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5" name="TextBox 724">
          <a:extLst>
            <a:ext uri="{FF2B5EF4-FFF2-40B4-BE49-F238E27FC236}">
              <a16:creationId xmlns:a16="http://schemas.microsoft.com/office/drawing/2014/main" id="{00000000-0008-0000-0100-00006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6" name="TextBox 725">
          <a:extLst>
            <a:ext uri="{FF2B5EF4-FFF2-40B4-BE49-F238E27FC236}">
              <a16:creationId xmlns:a16="http://schemas.microsoft.com/office/drawing/2014/main" id="{00000000-0008-0000-0100-00006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7" name="TextBox 726">
          <a:extLst>
            <a:ext uri="{FF2B5EF4-FFF2-40B4-BE49-F238E27FC236}">
              <a16:creationId xmlns:a16="http://schemas.microsoft.com/office/drawing/2014/main" id="{00000000-0008-0000-0100-00006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8" name="TextBox 727">
          <a:extLst>
            <a:ext uri="{FF2B5EF4-FFF2-40B4-BE49-F238E27FC236}">
              <a16:creationId xmlns:a16="http://schemas.microsoft.com/office/drawing/2014/main" id="{00000000-0008-0000-0100-00006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29" name="TextBox 728">
          <a:extLst>
            <a:ext uri="{FF2B5EF4-FFF2-40B4-BE49-F238E27FC236}">
              <a16:creationId xmlns:a16="http://schemas.microsoft.com/office/drawing/2014/main" id="{00000000-0008-0000-0100-00006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30" name="TextBox 729">
          <a:extLst>
            <a:ext uri="{FF2B5EF4-FFF2-40B4-BE49-F238E27FC236}">
              <a16:creationId xmlns:a16="http://schemas.microsoft.com/office/drawing/2014/main" id="{00000000-0008-0000-0100-00006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31" name="TextBox 730">
          <a:extLst>
            <a:ext uri="{FF2B5EF4-FFF2-40B4-BE49-F238E27FC236}">
              <a16:creationId xmlns:a16="http://schemas.microsoft.com/office/drawing/2014/main" id="{00000000-0008-0000-0100-00006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32" name="TextBox 731">
          <a:extLst>
            <a:ext uri="{FF2B5EF4-FFF2-40B4-BE49-F238E27FC236}">
              <a16:creationId xmlns:a16="http://schemas.microsoft.com/office/drawing/2014/main" id="{00000000-0008-0000-0100-00006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33" name="TextBox 732">
          <a:extLst>
            <a:ext uri="{FF2B5EF4-FFF2-40B4-BE49-F238E27FC236}">
              <a16:creationId xmlns:a16="http://schemas.microsoft.com/office/drawing/2014/main" id="{00000000-0008-0000-0100-00006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34" name="TextBox 733">
          <a:extLst>
            <a:ext uri="{FF2B5EF4-FFF2-40B4-BE49-F238E27FC236}">
              <a16:creationId xmlns:a16="http://schemas.microsoft.com/office/drawing/2014/main" id="{00000000-0008-0000-0100-00009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35" name="TextBox 734">
          <a:extLst>
            <a:ext uri="{FF2B5EF4-FFF2-40B4-BE49-F238E27FC236}">
              <a16:creationId xmlns:a16="http://schemas.microsoft.com/office/drawing/2014/main" id="{00000000-0008-0000-0100-00009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36" name="TextBox 735">
          <a:extLst>
            <a:ext uri="{FF2B5EF4-FFF2-40B4-BE49-F238E27FC236}">
              <a16:creationId xmlns:a16="http://schemas.microsoft.com/office/drawing/2014/main" id="{00000000-0008-0000-0100-00009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37" name="TextBox 736">
          <a:extLst>
            <a:ext uri="{FF2B5EF4-FFF2-40B4-BE49-F238E27FC236}">
              <a16:creationId xmlns:a16="http://schemas.microsoft.com/office/drawing/2014/main" id="{00000000-0008-0000-0100-00009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38" name="TextBox 737">
          <a:extLst>
            <a:ext uri="{FF2B5EF4-FFF2-40B4-BE49-F238E27FC236}">
              <a16:creationId xmlns:a16="http://schemas.microsoft.com/office/drawing/2014/main" id="{00000000-0008-0000-0100-00009E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39" name="TextBox 738">
          <a:extLst>
            <a:ext uri="{FF2B5EF4-FFF2-40B4-BE49-F238E27FC236}">
              <a16:creationId xmlns:a16="http://schemas.microsoft.com/office/drawing/2014/main" id="{00000000-0008-0000-0100-00009F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0" name="TextBox 739">
          <a:extLst>
            <a:ext uri="{FF2B5EF4-FFF2-40B4-BE49-F238E27FC236}">
              <a16:creationId xmlns:a16="http://schemas.microsoft.com/office/drawing/2014/main" id="{00000000-0008-0000-0100-0000A0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1" name="TextBox 740">
          <a:extLst>
            <a:ext uri="{FF2B5EF4-FFF2-40B4-BE49-F238E27FC236}">
              <a16:creationId xmlns:a16="http://schemas.microsoft.com/office/drawing/2014/main" id="{00000000-0008-0000-0100-0000A1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42" name="TextBox 741">
          <a:extLst>
            <a:ext uri="{FF2B5EF4-FFF2-40B4-BE49-F238E27FC236}">
              <a16:creationId xmlns:a16="http://schemas.microsoft.com/office/drawing/2014/main" id="{00000000-0008-0000-0100-0000A2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43" name="TextBox 742">
          <a:extLst>
            <a:ext uri="{FF2B5EF4-FFF2-40B4-BE49-F238E27FC236}">
              <a16:creationId xmlns:a16="http://schemas.microsoft.com/office/drawing/2014/main" id="{00000000-0008-0000-0100-0000A3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44" name="TextBox 743">
          <a:extLst>
            <a:ext uri="{FF2B5EF4-FFF2-40B4-BE49-F238E27FC236}">
              <a16:creationId xmlns:a16="http://schemas.microsoft.com/office/drawing/2014/main" id="{00000000-0008-0000-0100-0000A4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45" name="TextBox 744">
          <a:extLst>
            <a:ext uri="{FF2B5EF4-FFF2-40B4-BE49-F238E27FC236}">
              <a16:creationId xmlns:a16="http://schemas.microsoft.com/office/drawing/2014/main" id="{00000000-0008-0000-0100-0000A5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6" name="TextBox 745">
          <a:extLst>
            <a:ext uri="{FF2B5EF4-FFF2-40B4-BE49-F238E27FC236}">
              <a16:creationId xmlns:a16="http://schemas.microsoft.com/office/drawing/2014/main" id="{00000000-0008-0000-0100-0000A6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7" name="TextBox 746">
          <a:extLst>
            <a:ext uri="{FF2B5EF4-FFF2-40B4-BE49-F238E27FC236}">
              <a16:creationId xmlns:a16="http://schemas.microsoft.com/office/drawing/2014/main" id="{00000000-0008-0000-0100-0000A7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8" name="TextBox 747">
          <a:extLst>
            <a:ext uri="{FF2B5EF4-FFF2-40B4-BE49-F238E27FC236}">
              <a16:creationId xmlns:a16="http://schemas.microsoft.com/office/drawing/2014/main" id="{00000000-0008-0000-0100-0000A8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49" name="TextBox 748">
          <a:extLst>
            <a:ext uri="{FF2B5EF4-FFF2-40B4-BE49-F238E27FC236}">
              <a16:creationId xmlns:a16="http://schemas.microsoft.com/office/drawing/2014/main" id="{00000000-0008-0000-0100-0000A9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0" name="TextBox 749">
          <a:extLst>
            <a:ext uri="{FF2B5EF4-FFF2-40B4-BE49-F238E27FC236}">
              <a16:creationId xmlns:a16="http://schemas.microsoft.com/office/drawing/2014/main" id="{00000000-0008-0000-0100-0000AA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1" name="TextBox 750">
          <a:extLst>
            <a:ext uri="{FF2B5EF4-FFF2-40B4-BE49-F238E27FC236}">
              <a16:creationId xmlns:a16="http://schemas.microsoft.com/office/drawing/2014/main" id="{00000000-0008-0000-0100-0000AB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2" name="TextBox 751">
          <a:extLst>
            <a:ext uri="{FF2B5EF4-FFF2-40B4-BE49-F238E27FC236}">
              <a16:creationId xmlns:a16="http://schemas.microsoft.com/office/drawing/2014/main" id="{00000000-0008-0000-0100-0000AC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3" name="TextBox 752">
          <a:extLst>
            <a:ext uri="{FF2B5EF4-FFF2-40B4-BE49-F238E27FC236}">
              <a16:creationId xmlns:a16="http://schemas.microsoft.com/office/drawing/2014/main" id="{00000000-0008-0000-0100-0000AD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4" name="TextBox 753">
          <a:extLst>
            <a:ext uri="{FF2B5EF4-FFF2-40B4-BE49-F238E27FC236}">
              <a16:creationId xmlns:a16="http://schemas.microsoft.com/office/drawing/2014/main" id="{00000000-0008-0000-0100-0000AE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5" name="TextBox 754">
          <a:extLst>
            <a:ext uri="{FF2B5EF4-FFF2-40B4-BE49-F238E27FC236}">
              <a16:creationId xmlns:a16="http://schemas.microsoft.com/office/drawing/2014/main" id="{00000000-0008-0000-0100-0000AF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6" name="TextBox 755">
          <a:extLst>
            <a:ext uri="{FF2B5EF4-FFF2-40B4-BE49-F238E27FC236}">
              <a16:creationId xmlns:a16="http://schemas.microsoft.com/office/drawing/2014/main" id="{00000000-0008-0000-0100-0000B0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757" name="TextBox 756">
          <a:extLst>
            <a:ext uri="{FF2B5EF4-FFF2-40B4-BE49-F238E27FC236}">
              <a16:creationId xmlns:a16="http://schemas.microsoft.com/office/drawing/2014/main" id="{00000000-0008-0000-0100-0000B100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58" name="TextBox 757">
          <a:extLst>
            <a:ext uri="{FF2B5EF4-FFF2-40B4-BE49-F238E27FC236}">
              <a16:creationId xmlns:a16="http://schemas.microsoft.com/office/drawing/2014/main" id="{00000000-0008-0000-0100-0000B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59" name="TextBox 758">
          <a:extLst>
            <a:ext uri="{FF2B5EF4-FFF2-40B4-BE49-F238E27FC236}">
              <a16:creationId xmlns:a16="http://schemas.microsoft.com/office/drawing/2014/main" id="{00000000-0008-0000-0100-0000B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0" name="TextBox 759">
          <a:extLst>
            <a:ext uri="{FF2B5EF4-FFF2-40B4-BE49-F238E27FC236}">
              <a16:creationId xmlns:a16="http://schemas.microsoft.com/office/drawing/2014/main" id="{00000000-0008-0000-0100-0000B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1" name="TextBox 760">
          <a:extLst>
            <a:ext uri="{FF2B5EF4-FFF2-40B4-BE49-F238E27FC236}">
              <a16:creationId xmlns:a16="http://schemas.microsoft.com/office/drawing/2014/main" id="{00000000-0008-0000-0100-0000B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2" name="TextBox 761">
          <a:extLst>
            <a:ext uri="{FF2B5EF4-FFF2-40B4-BE49-F238E27FC236}">
              <a16:creationId xmlns:a16="http://schemas.microsoft.com/office/drawing/2014/main" id="{00000000-0008-0000-0100-0000B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3" name="TextBox 762">
          <a:extLst>
            <a:ext uri="{FF2B5EF4-FFF2-40B4-BE49-F238E27FC236}">
              <a16:creationId xmlns:a16="http://schemas.microsoft.com/office/drawing/2014/main" id="{00000000-0008-0000-0100-0000B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4" name="TextBox 763">
          <a:extLst>
            <a:ext uri="{FF2B5EF4-FFF2-40B4-BE49-F238E27FC236}">
              <a16:creationId xmlns:a16="http://schemas.microsoft.com/office/drawing/2014/main" id="{00000000-0008-0000-0100-0000B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5" name="TextBox 764">
          <a:extLst>
            <a:ext uri="{FF2B5EF4-FFF2-40B4-BE49-F238E27FC236}">
              <a16:creationId xmlns:a16="http://schemas.microsoft.com/office/drawing/2014/main" id="{00000000-0008-0000-0100-0000B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6" name="TextBox 765">
          <a:extLst>
            <a:ext uri="{FF2B5EF4-FFF2-40B4-BE49-F238E27FC236}">
              <a16:creationId xmlns:a16="http://schemas.microsoft.com/office/drawing/2014/main" id="{00000000-0008-0000-0100-0000B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7" name="TextBox 766">
          <a:extLst>
            <a:ext uri="{FF2B5EF4-FFF2-40B4-BE49-F238E27FC236}">
              <a16:creationId xmlns:a16="http://schemas.microsoft.com/office/drawing/2014/main" id="{00000000-0008-0000-0100-0000B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8" name="TextBox 767">
          <a:extLst>
            <a:ext uri="{FF2B5EF4-FFF2-40B4-BE49-F238E27FC236}">
              <a16:creationId xmlns:a16="http://schemas.microsoft.com/office/drawing/2014/main" id="{00000000-0008-0000-0100-0000C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69" name="TextBox 768">
          <a:extLst>
            <a:ext uri="{FF2B5EF4-FFF2-40B4-BE49-F238E27FC236}">
              <a16:creationId xmlns:a16="http://schemas.microsoft.com/office/drawing/2014/main" id="{00000000-0008-0000-0100-0000C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70" name="TextBox 769">
          <a:extLst>
            <a:ext uri="{FF2B5EF4-FFF2-40B4-BE49-F238E27FC236}">
              <a16:creationId xmlns:a16="http://schemas.microsoft.com/office/drawing/2014/main" id="{00000000-0008-0000-0100-0000C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71" name="TextBox 770">
          <a:extLst>
            <a:ext uri="{FF2B5EF4-FFF2-40B4-BE49-F238E27FC236}">
              <a16:creationId xmlns:a16="http://schemas.microsoft.com/office/drawing/2014/main" id="{00000000-0008-0000-0100-0000C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72" name="TextBox 771">
          <a:extLst>
            <a:ext uri="{FF2B5EF4-FFF2-40B4-BE49-F238E27FC236}">
              <a16:creationId xmlns:a16="http://schemas.microsoft.com/office/drawing/2014/main" id="{00000000-0008-0000-0100-0000C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73" name="TextBox 772">
          <a:extLst>
            <a:ext uri="{FF2B5EF4-FFF2-40B4-BE49-F238E27FC236}">
              <a16:creationId xmlns:a16="http://schemas.microsoft.com/office/drawing/2014/main" id="{00000000-0008-0000-0100-0000C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4" name="TextBox 773">
          <a:extLst>
            <a:ext uri="{FF2B5EF4-FFF2-40B4-BE49-F238E27FC236}">
              <a16:creationId xmlns:a16="http://schemas.microsoft.com/office/drawing/2014/main" id="{00000000-0008-0000-0100-0000C6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5" name="TextBox 774">
          <a:extLst>
            <a:ext uri="{FF2B5EF4-FFF2-40B4-BE49-F238E27FC236}">
              <a16:creationId xmlns:a16="http://schemas.microsoft.com/office/drawing/2014/main" id="{00000000-0008-0000-0100-0000C7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6" name="TextBox 775">
          <a:extLst>
            <a:ext uri="{FF2B5EF4-FFF2-40B4-BE49-F238E27FC236}">
              <a16:creationId xmlns:a16="http://schemas.microsoft.com/office/drawing/2014/main" id="{00000000-0008-0000-0100-0000C8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7" name="TextBox 776">
          <a:extLst>
            <a:ext uri="{FF2B5EF4-FFF2-40B4-BE49-F238E27FC236}">
              <a16:creationId xmlns:a16="http://schemas.microsoft.com/office/drawing/2014/main" id="{00000000-0008-0000-0100-0000C9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8" name="TextBox 777">
          <a:extLst>
            <a:ext uri="{FF2B5EF4-FFF2-40B4-BE49-F238E27FC236}">
              <a16:creationId xmlns:a16="http://schemas.microsoft.com/office/drawing/2014/main" id="{00000000-0008-0000-0100-0000CA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79" name="TextBox 778">
          <a:extLst>
            <a:ext uri="{FF2B5EF4-FFF2-40B4-BE49-F238E27FC236}">
              <a16:creationId xmlns:a16="http://schemas.microsoft.com/office/drawing/2014/main" id="{00000000-0008-0000-0100-0000CB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80" name="TextBox 779">
          <a:extLst>
            <a:ext uri="{FF2B5EF4-FFF2-40B4-BE49-F238E27FC236}">
              <a16:creationId xmlns:a16="http://schemas.microsoft.com/office/drawing/2014/main" id="{00000000-0008-0000-0100-0000CC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81" name="TextBox 780">
          <a:extLst>
            <a:ext uri="{FF2B5EF4-FFF2-40B4-BE49-F238E27FC236}">
              <a16:creationId xmlns:a16="http://schemas.microsoft.com/office/drawing/2014/main" id="{00000000-0008-0000-0100-0000CD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2" name="TextBox 781">
          <a:extLst>
            <a:ext uri="{FF2B5EF4-FFF2-40B4-BE49-F238E27FC236}">
              <a16:creationId xmlns:a16="http://schemas.microsoft.com/office/drawing/2014/main" id="{00000000-0008-0000-0100-0000D2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3" name="TextBox 782">
          <a:extLst>
            <a:ext uri="{FF2B5EF4-FFF2-40B4-BE49-F238E27FC236}">
              <a16:creationId xmlns:a16="http://schemas.microsoft.com/office/drawing/2014/main" id="{00000000-0008-0000-0100-0000D3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4" name="TextBox 783">
          <a:extLst>
            <a:ext uri="{FF2B5EF4-FFF2-40B4-BE49-F238E27FC236}">
              <a16:creationId xmlns:a16="http://schemas.microsoft.com/office/drawing/2014/main" id="{00000000-0008-0000-0100-0000D4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5" name="TextBox 784">
          <a:extLst>
            <a:ext uri="{FF2B5EF4-FFF2-40B4-BE49-F238E27FC236}">
              <a16:creationId xmlns:a16="http://schemas.microsoft.com/office/drawing/2014/main" id="{00000000-0008-0000-0100-0000D5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6" name="TextBox 785">
          <a:extLst>
            <a:ext uri="{FF2B5EF4-FFF2-40B4-BE49-F238E27FC236}">
              <a16:creationId xmlns:a16="http://schemas.microsoft.com/office/drawing/2014/main" id="{00000000-0008-0000-0100-0000D6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7" name="TextBox 786">
          <a:extLst>
            <a:ext uri="{FF2B5EF4-FFF2-40B4-BE49-F238E27FC236}">
              <a16:creationId xmlns:a16="http://schemas.microsoft.com/office/drawing/2014/main" id="{00000000-0008-0000-0100-0000D7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8" name="TextBox 787">
          <a:extLst>
            <a:ext uri="{FF2B5EF4-FFF2-40B4-BE49-F238E27FC236}">
              <a16:creationId xmlns:a16="http://schemas.microsoft.com/office/drawing/2014/main" id="{00000000-0008-0000-0100-0000D8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89" name="TextBox 788">
          <a:extLst>
            <a:ext uri="{FF2B5EF4-FFF2-40B4-BE49-F238E27FC236}">
              <a16:creationId xmlns:a16="http://schemas.microsoft.com/office/drawing/2014/main" id="{00000000-0008-0000-0100-0000D9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0" name="TextBox 789">
          <a:extLst>
            <a:ext uri="{FF2B5EF4-FFF2-40B4-BE49-F238E27FC236}">
              <a16:creationId xmlns:a16="http://schemas.microsoft.com/office/drawing/2014/main" id="{00000000-0008-0000-0100-0000DA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1" name="TextBox 790">
          <a:extLst>
            <a:ext uri="{FF2B5EF4-FFF2-40B4-BE49-F238E27FC236}">
              <a16:creationId xmlns:a16="http://schemas.microsoft.com/office/drawing/2014/main" id="{00000000-0008-0000-0100-0000DB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2" name="TextBox 791">
          <a:extLst>
            <a:ext uri="{FF2B5EF4-FFF2-40B4-BE49-F238E27FC236}">
              <a16:creationId xmlns:a16="http://schemas.microsoft.com/office/drawing/2014/main" id="{00000000-0008-0000-0100-0000DC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3" name="TextBox 792">
          <a:extLst>
            <a:ext uri="{FF2B5EF4-FFF2-40B4-BE49-F238E27FC236}">
              <a16:creationId xmlns:a16="http://schemas.microsoft.com/office/drawing/2014/main" id="{00000000-0008-0000-0100-0000DD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4" name="TextBox 793">
          <a:extLst>
            <a:ext uri="{FF2B5EF4-FFF2-40B4-BE49-F238E27FC236}">
              <a16:creationId xmlns:a16="http://schemas.microsoft.com/office/drawing/2014/main" id="{00000000-0008-0000-0100-0000DE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5" name="TextBox 794">
          <a:extLst>
            <a:ext uri="{FF2B5EF4-FFF2-40B4-BE49-F238E27FC236}">
              <a16:creationId xmlns:a16="http://schemas.microsoft.com/office/drawing/2014/main" id="{00000000-0008-0000-0100-0000DF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6" name="TextBox 795">
          <a:extLst>
            <a:ext uri="{FF2B5EF4-FFF2-40B4-BE49-F238E27FC236}">
              <a16:creationId xmlns:a16="http://schemas.microsoft.com/office/drawing/2014/main" id="{00000000-0008-0000-0100-0000E0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797" name="TextBox 796">
          <a:extLst>
            <a:ext uri="{FF2B5EF4-FFF2-40B4-BE49-F238E27FC236}">
              <a16:creationId xmlns:a16="http://schemas.microsoft.com/office/drawing/2014/main" id="{00000000-0008-0000-0100-0000E100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98" name="TextBox 797">
          <a:extLst>
            <a:ext uri="{FF2B5EF4-FFF2-40B4-BE49-F238E27FC236}">
              <a16:creationId xmlns:a16="http://schemas.microsoft.com/office/drawing/2014/main" id="{00000000-0008-0000-0100-0000E6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799" name="TextBox 798">
          <a:extLst>
            <a:ext uri="{FF2B5EF4-FFF2-40B4-BE49-F238E27FC236}">
              <a16:creationId xmlns:a16="http://schemas.microsoft.com/office/drawing/2014/main" id="{00000000-0008-0000-0100-0000E7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00" name="TextBox 799">
          <a:extLst>
            <a:ext uri="{FF2B5EF4-FFF2-40B4-BE49-F238E27FC236}">
              <a16:creationId xmlns:a16="http://schemas.microsoft.com/office/drawing/2014/main" id="{00000000-0008-0000-0100-0000E8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01" name="TextBox 800">
          <a:extLst>
            <a:ext uri="{FF2B5EF4-FFF2-40B4-BE49-F238E27FC236}">
              <a16:creationId xmlns:a16="http://schemas.microsoft.com/office/drawing/2014/main" id="{00000000-0008-0000-0100-0000E900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2" name="TextBox 801">
          <a:extLst>
            <a:ext uri="{FF2B5EF4-FFF2-40B4-BE49-F238E27FC236}">
              <a16:creationId xmlns:a16="http://schemas.microsoft.com/office/drawing/2014/main" id="{00000000-0008-0000-0100-000012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3" name="TextBox 802">
          <a:extLst>
            <a:ext uri="{FF2B5EF4-FFF2-40B4-BE49-F238E27FC236}">
              <a16:creationId xmlns:a16="http://schemas.microsoft.com/office/drawing/2014/main" id="{00000000-0008-0000-0100-000013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4" name="TextBox 803">
          <a:extLst>
            <a:ext uri="{FF2B5EF4-FFF2-40B4-BE49-F238E27FC236}">
              <a16:creationId xmlns:a16="http://schemas.microsoft.com/office/drawing/2014/main" id="{00000000-0008-0000-0100-000014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5" name="TextBox 804">
          <a:extLst>
            <a:ext uri="{FF2B5EF4-FFF2-40B4-BE49-F238E27FC236}">
              <a16:creationId xmlns:a16="http://schemas.microsoft.com/office/drawing/2014/main" id="{00000000-0008-0000-0100-000015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6" name="TextBox 805">
          <a:extLst>
            <a:ext uri="{FF2B5EF4-FFF2-40B4-BE49-F238E27FC236}">
              <a16:creationId xmlns:a16="http://schemas.microsoft.com/office/drawing/2014/main" id="{00000000-0008-0000-0100-000016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7" name="TextBox 806">
          <a:extLst>
            <a:ext uri="{FF2B5EF4-FFF2-40B4-BE49-F238E27FC236}">
              <a16:creationId xmlns:a16="http://schemas.microsoft.com/office/drawing/2014/main" id="{00000000-0008-0000-0100-000017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8" name="TextBox 807">
          <a:extLst>
            <a:ext uri="{FF2B5EF4-FFF2-40B4-BE49-F238E27FC236}">
              <a16:creationId xmlns:a16="http://schemas.microsoft.com/office/drawing/2014/main" id="{00000000-0008-0000-0100-000018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106</xdr:row>
      <xdr:rowOff>0</xdr:rowOff>
    </xdr:from>
    <xdr:ext cx="184731" cy="264560"/>
    <xdr:sp macro="" textlink="">
      <xdr:nvSpPr>
        <xdr:cNvPr id="809" name="TextBox 808">
          <a:extLst>
            <a:ext uri="{FF2B5EF4-FFF2-40B4-BE49-F238E27FC236}">
              <a16:creationId xmlns:a16="http://schemas.microsoft.com/office/drawing/2014/main" id="{00000000-0008-0000-0100-000019010000}"/>
            </a:ext>
          </a:extLst>
        </xdr:cNvPr>
        <xdr:cNvSpPr txBox="1"/>
      </xdr:nvSpPr>
      <xdr:spPr>
        <a:xfrm>
          <a:off x="92964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0" name="TextBox 809">
          <a:extLst>
            <a:ext uri="{FF2B5EF4-FFF2-40B4-BE49-F238E27FC236}">
              <a16:creationId xmlns:a16="http://schemas.microsoft.com/office/drawing/2014/main" id="{00000000-0008-0000-0100-00000A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1" name="TextBox 810">
          <a:extLst>
            <a:ext uri="{FF2B5EF4-FFF2-40B4-BE49-F238E27FC236}">
              <a16:creationId xmlns:a16="http://schemas.microsoft.com/office/drawing/2014/main" id="{00000000-0008-0000-0100-00000B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2" name="TextBox 811">
          <a:extLst>
            <a:ext uri="{FF2B5EF4-FFF2-40B4-BE49-F238E27FC236}">
              <a16:creationId xmlns:a16="http://schemas.microsoft.com/office/drawing/2014/main" id="{00000000-0008-0000-0100-00000C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3" name="TextBox 812">
          <a:extLst>
            <a:ext uri="{FF2B5EF4-FFF2-40B4-BE49-F238E27FC236}">
              <a16:creationId xmlns:a16="http://schemas.microsoft.com/office/drawing/2014/main" id="{00000000-0008-0000-0100-00000D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4" name="TextBox 813">
          <a:extLst>
            <a:ext uri="{FF2B5EF4-FFF2-40B4-BE49-F238E27FC236}">
              <a16:creationId xmlns:a16="http://schemas.microsoft.com/office/drawing/2014/main" id="{00000000-0008-0000-0100-00000E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5" name="TextBox 814">
          <a:extLst>
            <a:ext uri="{FF2B5EF4-FFF2-40B4-BE49-F238E27FC236}">
              <a16:creationId xmlns:a16="http://schemas.microsoft.com/office/drawing/2014/main" id="{00000000-0008-0000-0100-00000F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6" name="TextBox 815">
          <a:extLst>
            <a:ext uri="{FF2B5EF4-FFF2-40B4-BE49-F238E27FC236}">
              <a16:creationId xmlns:a16="http://schemas.microsoft.com/office/drawing/2014/main" id="{00000000-0008-0000-0100-000010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17" name="TextBox 816">
          <a:extLst>
            <a:ext uri="{FF2B5EF4-FFF2-40B4-BE49-F238E27FC236}">
              <a16:creationId xmlns:a16="http://schemas.microsoft.com/office/drawing/2014/main" id="{00000000-0008-0000-0100-000011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18" name="TextBox 817">
          <a:extLst>
            <a:ext uri="{FF2B5EF4-FFF2-40B4-BE49-F238E27FC236}">
              <a16:creationId xmlns:a16="http://schemas.microsoft.com/office/drawing/2014/main" id="{00000000-0008-0000-0100-00001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19" name="TextBox 818">
          <a:extLst>
            <a:ext uri="{FF2B5EF4-FFF2-40B4-BE49-F238E27FC236}">
              <a16:creationId xmlns:a16="http://schemas.microsoft.com/office/drawing/2014/main" id="{00000000-0008-0000-0100-00001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0" name="TextBox 819">
          <a:extLst>
            <a:ext uri="{FF2B5EF4-FFF2-40B4-BE49-F238E27FC236}">
              <a16:creationId xmlns:a16="http://schemas.microsoft.com/office/drawing/2014/main" id="{00000000-0008-0000-0100-00001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1" name="TextBox 820">
          <a:extLst>
            <a:ext uri="{FF2B5EF4-FFF2-40B4-BE49-F238E27FC236}">
              <a16:creationId xmlns:a16="http://schemas.microsoft.com/office/drawing/2014/main" id="{00000000-0008-0000-0100-00001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2" name="TextBox 821">
          <a:extLst>
            <a:ext uri="{FF2B5EF4-FFF2-40B4-BE49-F238E27FC236}">
              <a16:creationId xmlns:a16="http://schemas.microsoft.com/office/drawing/2014/main" id="{00000000-0008-0000-0100-00001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3" name="TextBox 822">
          <a:extLst>
            <a:ext uri="{FF2B5EF4-FFF2-40B4-BE49-F238E27FC236}">
              <a16:creationId xmlns:a16="http://schemas.microsoft.com/office/drawing/2014/main" id="{00000000-0008-0000-0100-00001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4" name="TextBox 823">
          <a:extLst>
            <a:ext uri="{FF2B5EF4-FFF2-40B4-BE49-F238E27FC236}">
              <a16:creationId xmlns:a16="http://schemas.microsoft.com/office/drawing/2014/main" id="{00000000-0008-0000-0100-00001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5" name="TextBox 824">
          <a:extLst>
            <a:ext uri="{FF2B5EF4-FFF2-40B4-BE49-F238E27FC236}">
              <a16:creationId xmlns:a16="http://schemas.microsoft.com/office/drawing/2014/main" id="{00000000-0008-0000-0100-00001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6" name="TextBox 825">
          <a:extLst>
            <a:ext uri="{FF2B5EF4-FFF2-40B4-BE49-F238E27FC236}">
              <a16:creationId xmlns:a16="http://schemas.microsoft.com/office/drawing/2014/main" id="{00000000-0008-0000-0100-00001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7" name="TextBox 826">
          <a:extLst>
            <a:ext uri="{FF2B5EF4-FFF2-40B4-BE49-F238E27FC236}">
              <a16:creationId xmlns:a16="http://schemas.microsoft.com/office/drawing/2014/main" id="{00000000-0008-0000-0100-00001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8" name="TextBox 827">
          <a:extLst>
            <a:ext uri="{FF2B5EF4-FFF2-40B4-BE49-F238E27FC236}">
              <a16:creationId xmlns:a16="http://schemas.microsoft.com/office/drawing/2014/main" id="{00000000-0008-0000-0100-00001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29" name="TextBox 828">
          <a:extLst>
            <a:ext uri="{FF2B5EF4-FFF2-40B4-BE49-F238E27FC236}">
              <a16:creationId xmlns:a16="http://schemas.microsoft.com/office/drawing/2014/main" id="{00000000-0008-0000-0100-00001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30" name="TextBox 829">
          <a:extLst>
            <a:ext uri="{FF2B5EF4-FFF2-40B4-BE49-F238E27FC236}">
              <a16:creationId xmlns:a16="http://schemas.microsoft.com/office/drawing/2014/main" id="{00000000-0008-0000-0100-00001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31" name="TextBox 830">
          <a:extLst>
            <a:ext uri="{FF2B5EF4-FFF2-40B4-BE49-F238E27FC236}">
              <a16:creationId xmlns:a16="http://schemas.microsoft.com/office/drawing/2014/main" id="{00000000-0008-0000-0100-00001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32" name="TextBox 831">
          <a:extLst>
            <a:ext uri="{FF2B5EF4-FFF2-40B4-BE49-F238E27FC236}">
              <a16:creationId xmlns:a16="http://schemas.microsoft.com/office/drawing/2014/main" id="{00000000-0008-0000-0100-00002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33" name="TextBox 832">
          <a:extLst>
            <a:ext uri="{FF2B5EF4-FFF2-40B4-BE49-F238E27FC236}">
              <a16:creationId xmlns:a16="http://schemas.microsoft.com/office/drawing/2014/main" id="{00000000-0008-0000-0100-00002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4" name="TextBox 833">
          <a:extLst>
            <a:ext uri="{FF2B5EF4-FFF2-40B4-BE49-F238E27FC236}">
              <a16:creationId xmlns:a16="http://schemas.microsoft.com/office/drawing/2014/main" id="{00000000-0008-0000-0100-00003A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5" name="TextBox 834">
          <a:extLst>
            <a:ext uri="{FF2B5EF4-FFF2-40B4-BE49-F238E27FC236}">
              <a16:creationId xmlns:a16="http://schemas.microsoft.com/office/drawing/2014/main" id="{00000000-0008-0000-0100-00003B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6" name="TextBox 835">
          <a:extLst>
            <a:ext uri="{FF2B5EF4-FFF2-40B4-BE49-F238E27FC236}">
              <a16:creationId xmlns:a16="http://schemas.microsoft.com/office/drawing/2014/main" id="{00000000-0008-0000-0100-00003C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7" name="TextBox 836">
          <a:extLst>
            <a:ext uri="{FF2B5EF4-FFF2-40B4-BE49-F238E27FC236}">
              <a16:creationId xmlns:a16="http://schemas.microsoft.com/office/drawing/2014/main" id="{00000000-0008-0000-0100-00003D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8" name="TextBox 837">
          <a:extLst>
            <a:ext uri="{FF2B5EF4-FFF2-40B4-BE49-F238E27FC236}">
              <a16:creationId xmlns:a16="http://schemas.microsoft.com/office/drawing/2014/main" id="{00000000-0008-0000-0100-00003E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39" name="TextBox 838">
          <a:extLst>
            <a:ext uri="{FF2B5EF4-FFF2-40B4-BE49-F238E27FC236}">
              <a16:creationId xmlns:a16="http://schemas.microsoft.com/office/drawing/2014/main" id="{00000000-0008-0000-0100-00003F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40" name="TextBox 839">
          <a:extLst>
            <a:ext uri="{FF2B5EF4-FFF2-40B4-BE49-F238E27FC236}">
              <a16:creationId xmlns:a16="http://schemas.microsoft.com/office/drawing/2014/main" id="{00000000-0008-0000-0100-000040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41" name="TextBox 840">
          <a:extLst>
            <a:ext uri="{FF2B5EF4-FFF2-40B4-BE49-F238E27FC236}">
              <a16:creationId xmlns:a16="http://schemas.microsoft.com/office/drawing/2014/main" id="{00000000-0008-0000-0100-000041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2" name="TextBox 841">
          <a:extLst>
            <a:ext uri="{FF2B5EF4-FFF2-40B4-BE49-F238E27FC236}">
              <a16:creationId xmlns:a16="http://schemas.microsoft.com/office/drawing/2014/main" id="{00000000-0008-0000-0100-00004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3" name="TextBox 842">
          <a:extLst>
            <a:ext uri="{FF2B5EF4-FFF2-40B4-BE49-F238E27FC236}">
              <a16:creationId xmlns:a16="http://schemas.microsoft.com/office/drawing/2014/main" id="{00000000-0008-0000-0100-00004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4" name="TextBox 843">
          <a:extLst>
            <a:ext uri="{FF2B5EF4-FFF2-40B4-BE49-F238E27FC236}">
              <a16:creationId xmlns:a16="http://schemas.microsoft.com/office/drawing/2014/main" id="{00000000-0008-0000-0100-00004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5" name="TextBox 844">
          <a:extLst>
            <a:ext uri="{FF2B5EF4-FFF2-40B4-BE49-F238E27FC236}">
              <a16:creationId xmlns:a16="http://schemas.microsoft.com/office/drawing/2014/main" id="{00000000-0008-0000-0100-00004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6" name="TextBox 845">
          <a:extLst>
            <a:ext uri="{FF2B5EF4-FFF2-40B4-BE49-F238E27FC236}">
              <a16:creationId xmlns:a16="http://schemas.microsoft.com/office/drawing/2014/main" id="{00000000-0008-0000-0100-00004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7" name="TextBox 846">
          <a:extLst>
            <a:ext uri="{FF2B5EF4-FFF2-40B4-BE49-F238E27FC236}">
              <a16:creationId xmlns:a16="http://schemas.microsoft.com/office/drawing/2014/main" id="{00000000-0008-0000-0100-00004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8" name="TextBox 847">
          <a:extLst>
            <a:ext uri="{FF2B5EF4-FFF2-40B4-BE49-F238E27FC236}">
              <a16:creationId xmlns:a16="http://schemas.microsoft.com/office/drawing/2014/main" id="{00000000-0008-0000-0100-00004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49" name="TextBox 848">
          <a:extLst>
            <a:ext uri="{FF2B5EF4-FFF2-40B4-BE49-F238E27FC236}">
              <a16:creationId xmlns:a16="http://schemas.microsoft.com/office/drawing/2014/main" id="{00000000-0008-0000-0100-00004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0" name="TextBox 849">
          <a:extLst>
            <a:ext uri="{FF2B5EF4-FFF2-40B4-BE49-F238E27FC236}">
              <a16:creationId xmlns:a16="http://schemas.microsoft.com/office/drawing/2014/main" id="{00000000-0008-0000-0100-00004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1" name="TextBox 850">
          <a:extLst>
            <a:ext uri="{FF2B5EF4-FFF2-40B4-BE49-F238E27FC236}">
              <a16:creationId xmlns:a16="http://schemas.microsoft.com/office/drawing/2014/main" id="{00000000-0008-0000-0100-00004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2" name="TextBox 851">
          <a:extLst>
            <a:ext uri="{FF2B5EF4-FFF2-40B4-BE49-F238E27FC236}">
              <a16:creationId xmlns:a16="http://schemas.microsoft.com/office/drawing/2014/main" id="{00000000-0008-0000-0100-00004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3" name="TextBox 852">
          <a:extLst>
            <a:ext uri="{FF2B5EF4-FFF2-40B4-BE49-F238E27FC236}">
              <a16:creationId xmlns:a16="http://schemas.microsoft.com/office/drawing/2014/main" id="{00000000-0008-0000-0100-00004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4" name="TextBox 853">
          <a:extLst>
            <a:ext uri="{FF2B5EF4-FFF2-40B4-BE49-F238E27FC236}">
              <a16:creationId xmlns:a16="http://schemas.microsoft.com/office/drawing/2014/main" id="{00000000-0008-0000-0100-00004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5" name="TextBox 854">
          <a:extLst>
            <a:ext uri="{FF2B5EF4-FFF2-40B4-BE49-F238E27FC236}">
              <a16:creationId xmlns:a16="http://schemas.microsoft.com/office/drawing/2014/main" id="{00000000-0008-0000-0100-00004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6" name="TextBox 855">
          <a:extLst>
            <a:ext uri="{FF2B5EF4-FFF2-40B4-BE49-F238E27FC236}">
              <a16:creationId xmlns:a16="http://schemas.microsoft.com/office/drawing/2014/main" id="{00000000-0008-0000-0100-00005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57" name="TextBox 856">
          <a:extLst>
            <a:ext uri="{FF2B5EF4-FFF2-40B4-BE49-F238E27FC236}">
              <a16:creationId xmlns:a16="http://schemas.microsoft.com/office/drawing/2014/main" id="{00000000-0008-0000-0100-00005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58" name="TextBox 857">
          <a:extLst>
            <a:ext uri="{FF2B5EF4-FFF2-40B4-BE49-F238E27FC236}">
              <a16:creationId xmlns:a16="http://schemas.microsoft.com/office/drawing/2014/main" id="{00000000-0008-0000-0100-000052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59" name="TextBox 858">
          <a:extLst>
            <a:ext uri="{FF2B5EF4-FFF2-40B4-BE49-F238E27FC236}">
              <a16:creationId xmlns:a16="http://schemas.microsoft.com/office/drawing/2014/main" id="{00000000-0008-0000-0100-000053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0" name="TextBox 859">
          <a:extLst>
            <a:ext uri="{FF2B5EF4-FFF2-40B4-BE49-F238E27FC236}">
              <a16:creationId xmlns:a16="http://schemas.microsoft.com/office/drawing/2014/main" id="{00000000-0008-0000-0100-000054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1" name="TextBox 860">
          <a:extLst>
            <a:ext uri="{FF2B5EF4-FFF2-40B4-BE49-F238E27FC236}">
              <a16:creationId xmlns:a16="http://schemas.microsoft.com/office/drawing/2014/main" id="{00000000-0008-0000-0100-000055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2" name="TextBox 861">
          <a:extLst>
            <a:ext uri="{FF2B5EF4-FFF2-40B4-BE49-F238E27FC236}">
              <a16:creationId xmlns:a16="http://schemas.microsoft.com/office/drawing/2014/main" id="{00000000-0008-0000-0100-000056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3" name="TextBox 862">
          <a:extLst>
            <a:ext uri="{FF2B5EF4-FFF2-40B4-BE49-F238E27FC236}">
              <a16:creationId xmlns:a16="http://schemas.microsoft.com/office/drawing/2014/main" id="{00000000-0008-0000-0100-000057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4" name="TextBox 863">
          <a:extLst>
            <a:ext uri="{FF2B5EF4-FFF2-40B4-BE49-F238E27FC236}">
              <a16:creationId xmlns:a16="http://schemas.microsoft.com/office/drawing/2014/main" id="{00000000-0008-0000-0100-000058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65" name="TextBox 864">
          <a:extLst>
            <a:ext uri="{FF2B5EF4-FFF2-40B4-BE49-F238E27FC236}">
              <a16:creationId xmlns:a16="http://schemas.microsoft.com/office/drawing/2014/main" id="{00000000-0008-0000-0100-000059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66" name="TextBox 865">
          <a:extLst>
            <a:ext uri="{FF2B5EF4-FFF2-40B4-BE49-F238E27FC236}">
              <a16:creationId xmlns:a16="http://schemas.microsoft.com/office/drawing/2014/main" id="{00000000-0008-0000-0100-00005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67" name="TextBox 866">
          <a:extLst>
            <a:ext uri="{FF2B5EF4-FFF2-40B4-BE49-F238E27FC236}">
              <a16:creationId xmlns:a16="http://schemas.microsoft.com/office/drawing/2014/main" id="{00000000-0008-0000-0100-00005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68" name="TextBox 867">
          <a:extLst>
            <a:ext uri="{FF2B5EF4-FFF2-40B4-BE49-F238E27FC236}">
              <a16:creationId xmlns:a16="http://schemas.microsoft.com/office/drawing/2014/main" id="{00000000-0008-0000-0100-00005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69" name="TextBox 868">
          <a:extLst>
            <a:ext uri="{FF2B5EF4-FFF2-40B4-BE49-F238E27FC236}">
              <a16:creationId xmlns:a16="http://schemas.microsoft.com/office/drawing/2014/main" id="{00000000-0008-0000-0100-00005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0" name="TextBox 869">
          <a:extLst>
            <a:ext uri="{FF2B5EF4-FFF2-40B4-BE49-F238E27FC236}">
              <a16:creationId xmlns:a16="http://schemas.microsoft.com/office/drawing/2014/main" id="{00000000-0008-0000-0100-00005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1" name="TextBox 870">
          <a:extLst>
            <a:ext uri="{FF2B5EF4-FFF2-40B4-BE49-F238E27FC236}">
              <a16:creationId xmlns:a16="http://schemas.microsoft.com/office/drawing/2014/main" id="{00000000-0008-0000-0100-00005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2" name="TextBox 871">
          <a:extLst>
            <a:ext uri="{FF2B5EF4-FFF2-40B4-BE49-F238E27FC236}">
              <a16:creationId xmlns:a16="http://schemas.microsoft.com/office/drawing/2014/main" id="{00000000-0008-0000-0100-00006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3" name="TextBox 872">
          <a:extLst>
            <a:ext uri="{FF2B5EF4-FFF2-40B4-BE49-F238E27FC236}">
              <a16:creationId xmlns:a16="http://schemas.microsoft.com/office/drawing/2014/main" id="{00000000-0008-0000-0100-00006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4" name="TextBox 873">
          <a:extLst>
            <a:ext uri="{FF2B5EF4-FFF2-40B4-BE49-F238E27FC236}">
              <a16:creationId xmlns:a16="http://schemas.microsoft.com/office/drawing/2014/main" id="{00000000-0008-0000-0100-00006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5" name="TextBox 874">
          <a:extLst>
            <a:ext uri="{FF2B5EF4-FFF2-40B4-BE49-F238E27FC236}">
              <a16:creationId xmlns:a16="http://schemas.microsoft.com/office/drawing/2014/main" id="{00000000-0008-0000-0100-00006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6" name="TextBox 875">
          <a:extLst>
            <a:ext uri="{FF2B5EF4-FFF2-40B4-BE49-F238E27FC236}">
              <a16:creationId xmlns:a16="http://schemas.microsoft.com/office/drawing/2014/main" id="{00000000-0008-0000-0100-00006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7" name="TextBox 876">
          <a:extLst>
            <a:ext uri="{FF2B5EF4-FFF2-40B4-BE49-F238E27FC236}">
              <a16:creationId xmlns:a16="http://schemas.microsoft.com/office/drawing/2014/main" id="{00000000-0008-0000-0100-00006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8" name="TextBox 877">
          <a:extLst>
            <a:ext uri="{FF2B5EF4-FFF2-40B4-BE49-F238E27FC236}">
              <a16:creationId xmlns:a16="http://schemas.microsoft.com/office/drawing/2014/main" id="{00000000-0008-0000-0100-00006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79" name="TextBox 878">
          <a:extLst>
            <a:ext uri="{FF2B5EF4-FFF2-40B4-BE49-F238E27FC236}">
              <a16:creationId xmlns:a16="http://schemas.microsoft.com/office/drawing/2014/main" id="{00000000-0008-0000-0100-00006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80" name="TextBox 879">
          <a:extLst>
            <a:ext uri="{FF2B5EF4-FFF2-40B4-BE49-F238E27FC236}">
              <a16:creationId xmlns:a16="http://schemas.microsoft.com/office/drawing/2014/main" id="{00000000-0008-0000-0100-00006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81" name="TextBox 880">
          <a:extLst>
            <a:ext uri="{FF2B5EF4-FFF2-40B4-BE49-F238E27FC236}">
              <a16:creationId xmlns:a16="http://schemas.microsoft.com/office/drawing/2014/main" id="{00000000-0008-0000-0100-00006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2" name="TextBox 881">
          <a:extLst>
            <a:ext uri="{FF2B5EF4-FFF2-40B4-BE49-F238E27FC236}">
              <a16:creationId xmlns:a16="http://schemas.microsoft.com/office/drawing/2014/main" id="{00000000-0008-0000-0100-00001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3" name="TextBox 882">
          <a:extLst>
            <a:ext uri="{FF2B5EF4-FFF2-40B4-BE49-F238E27FC236}">
              <a16:creationId xmlns:a16="http://schemas.microsoft.com/office/drawing/2014/main" id="{00000000-0008-0000-0100-00001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4" name="TextBox 883">
          <a:extLst>
            <a:ext uri="{FF2B5EF4-FFF2-40B4-BE49-F238E27FC236}">
              <a16:creationId xmlns:a16="http://schemas.microsoft.com/office/drawing/2014/main" id="{00000000-0008-0000-0100-00001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5" name="TextBox 884">
          <a:extLst>
            <a:ext uri="{FF2B5EF4-FFF2-40B4-BE49-F238E27FC236}">
              <a16:creationId xmlns:a16="http://schemas.microsoft.com/office/drawing/2014/main" id="{00000000-0008-0000-0100-00001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6" name="TextBox 885">
          <a:extLst>
            <a:ext uri="{FF2B5EF4-FFF2-40B4-BE49-F238E27FC236}">
              <a16:creationId xmlns:a16="http://schemas.microsoft.com/office/drawing/2014/main" id="{00000000-0008-0000-0100-00001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7" name="TextBox 886">
          <a:extLst>
            <a:ext uri="{FF2B5EF4-FFF2-40B4-BE49-F238E27FC236}">
              <a16:creationId xmlns:a16="http://schemas.microsoft.com/office/drawing/2014/main" id="{00000000-0008-0000-0100-00001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8" name="TextBox 887">
          <a:extLst>
            <a:ext uri="{FF2B5EF4-FFF2-40B4-BE49-F238E27FC236}">
              <a16:creationId xmlns:a16="http://schemas.microsoft.com/office/drawing/2014/main" id="{00000000-0008-0000-0100-00002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889" name="TextBox 888">
          <a:extLst>
            <a:ext uri="{FF2B5EF4-FFF2-40B4-BE49-F238E27FC236}">
              <a16:creationId xmlns:a16="http://schemas.microsoft.com/office/drawing/2014/main" id="{00000000-0008-0000-0100-00002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0" name="TextBox 889">
          <a:extLst>
            <a:ext uri="{FF2B5EF4-FFF2-40B4-BE49-F238E27FC236}">
              <a16:creationId xmlns:a16="http://schemas.microsoft.com/office/drawing/2014/main" id="{00000000-0008-0000-0100-00002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1" name="TextBox 890">
          <a:extLst>
            <a:ext uri="{FF2B5EF4-FFF2-40B4-BE49-F238E27FC236}">
              <a16:creationId xmlns:a16="http://schemas.microsoft.com/office/drawing/2014/main" id="{00000000-0008-0000-0100-00002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2" name="TextBox 891">
          <a:extLst>
            <a:ext uri="{FF2B5EF4-FFF2-40B4-BE49-F238E27FC236}">
              <a16:creationId xmlns:a16="http://schemas.microsoft.com/office/drawing/2014/main" id="{00000000-0008-0000-0100-00002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3" name="TextBox 892">
          <a:extLst>
            <a:ext uri="{FF2B5EF4-FFF2-40B4-BE49-F238E27FC236}">
              <a16:creationId xmlns:a16="http://schemas.microsoft.com/office/drawing/2014/main" id="{00000000-0008-0000-0100-00002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4" name="TextBox 893">
          <a:extLst>
            <a:ext uri="{FF2B5EF4-FFF2-40B4-BE49-F238E27FC236}">
              <a16:creationId xmlns:a16="http://schemas.microsoft.com/office/drawing/2014/main" id="{00000000-0008-0000-0100-00002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5" name="TextBox 894">
          <a:extLst>
            <a:ext uri="{FF2B5EF4-FFF2-40B4-BE49-F238E27FC236}">
              <a16:creationId xmlns:a16="http://schemas.microsoft.com/office/drawing/2014/main" id="{00000000-0008-0000-0100-00002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6" name="TextBox 895">
          <a:extLst>
            <a:ext uri="{FF2B5EF4-FFF2-40B4-BE49-F238E27FC236}">
              <a16:creationId xmlns:a16="http://schemas.microsoft.com/office/drawing/2014/main" id="{00000000-0008-0000-0100-00002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7" name="TextBox 896">
          <a:extLst>
            <a:ext uri="{FF2B5EF4-FFF2-40B4-BE49-F238E27FC236}">
              <a16:creationId xmlns:a16="http://schemas.microsoft.com/office/drawing/2014/main" id="{00000000-0008-0000-0100-00002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8" name="TextBox 897">
          <a:extLst>
            <a:ext uri="{FF2B5EF4-FFF2-40B4-BE49-F238E27FC236}">
              <a16:creationId xmlns:a16="http://schemas.microsoft.com/office/drawing/2014/main" id="{00000000-0008-0000-0100-00002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899" name="TextBox 898">
          <a:extLst>
            <a:ext uri="{FF2B5EF4-FFF2-40B4-BE49-F238E27FC236}">
              <a16:creationId xmlns:a16="http://schemas.microsoft.com/office/drawing/2014/main" id="{00000000-0008-0000-0100-00002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0" name="TextBox 899">
          <a:extLst>
            <a:ext uri="{FF2B5EF4-FFF2-40B4-BE49-F238E27FC236}">
              <a16:creationId xmlns:a16="http://schemas.microsoft.com/office/drawing/2014/main" id="{00000000-0008-0000-0100-00002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1" name="TextBox 900">
          <a:extLst>
            <a:ext uri="{FF2B5EF4-FFF2-40B4-BE49-F238E27FC236}">
              <a16:creationId xmlns:a16="http://schemas.microsoft.com/office/drawing/2014/main" id="{00000000-0008-0000-0100-00002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2" name="TextBox 901">
          <a:extLst>
            <a:ext uri="{FF2B5EF4-FFF2-40B4-BE49-F238E27FC236}">
              <a16:creationId xmlns:a16="http://schemas.microsoft.com/office/drawing/2014/main" id="{00000000-0008-0000-0100-00002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3" name="TextBox 902">
          <a:extLst>
            <a:ext uri="{FF2B5EF4-FFF2-40B4-BE49-F238E27FC236}">
              <a16:creationId xmlns:a16="http://schemas.microsoft.com/office/drawing/2014/main" id="{00000000-0008-0000-0100-00002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4" name="TextBox 903">
          <a:extLst>
            <a:ext uri="{FF2B5EF4-FFF2-40B4-BE49-F238E27FC236}">
              <a16:creationId xmlns:a16="http://schemas.microsoft.com/office/drawing/2014/main" id="{00000000-0008-0000-0100-00003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05" name="TextBox 904">
          <a:extLst>
            <a:ext uri="{FF2B5EF4-FFF2-40B4-BE49-F238E27FC236}">
              <a16:creationId xmlns:a16="http://schemas.microsoft.com/office/drawing/2014/main" id="{00000000-0008-0000-0100-00003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06" name="TextBox 905">
          <a:extLst>
            <a:ext uri="{FF2B5EF4-FFF2-40B4-BE49-F238E27FC236}">
              <a16:creationId xmlns:a16="http://schemas.microsoft.com/office/drawing/2014/main" id="{00000000-0008-0000-0100-00003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07" name="TextBox 906">
          <a:extLst>
            <a:ext uri="{FF2B5EF4-FFF2-40B4-BE49-F238E27FC236}">
              <a16:creationId xmlns:a16="http://schemas.microsoft.com/office/drawing/2014/main" id="{00000000-0008-0000-0100-00003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08" name="TextBox 907">
          <a:extLst>
            <a:ext uri="{FF2B5EF4-FFF2-40B4-BE49-F238E27FC236}">
              <a16:creationId xmlns:a16="http://schemas.microsoft.com/office/drawing/2014/main" id="{00000000-0008-0000-0100-00003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09" name="TextBox 908">
          <a:extLst>
            <a:ext uri="{FF2B5EF4-FFF2-40B4-BE49-F238E27FC236}">
              <a16:creationId xmlns:a16="http://schemas.microsoft.com/office/drawing/2014/main" id="{00000000-0008-0000-0100-00003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10" name="TextBox 909">
          <a:extLst>
            <a:ext uri="{FF2B5EF4-FFF2-40B4-BE49-F238E27FC236}">
              <a16:creationId xmlns:a16="http://schemas.microsoft.com/office/drawing/2014/main" id="{00000000-0008-0000-0100-00003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11" name="TextBox 910">
          <a:extLst>
            <a:ext uri="{FF2B5EF4-FFF2-40B4-BE49-F238E27FC236}">
              <a16:creationId xmlns:a16="http://schemas.microsoft.com/office/drawing/2014/main" id="{00000000-0008-0000-0100-00003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12" name="TextBox 911">
          <a:extLst>
            <a:ext uri="{FF2B5EF4-FFF2-40B4-BE49-F238E27FC236}">
              <a16:creationId xmlns:a16="http://schemas.microsoft.com/office/drawing/2014/main" id="{00000000-0008-0000-0100-00003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13" name="TextBox 912">
          <a:extLst>
            <a:ext uri="{FF2B5EF4-FFF2-40B4-BE49-F238E27FC236}">
              <a16:creationId xmlns:a16="http://schemas.microsoft.com/office/drawing/2014/main" id="{00000000-0008-0000-0100-00003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4" name="TextBox 913">
          <a:extLst>
            <a:ext uri="{FF2B5EF4-FFF2-40B4-BE49-F238E27FC236}">
              <a16:creationId xmlns:a16="http://schemas.microsoft.com/office/drawing/2014/main" id="{00000000-0008-0000-0100-00003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5" name="TextBox 914">
          <a:extLst>
            <a:ext uri="{FF2B5EF4-FFF2-40B4-BE49-F238E27FC236}">
              <a16:creationId xmlns:a16="http://schemas.microsoft.com/office/drawing/2014/main" id="{00000000-0008-0000-0100-00003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6" name="TextBox 915">
          <a:extLst>
            <a:ext uri="{FF2B5EF4-FFF2-40B4-BE49-F238E27FC236}">
              <a16:creationId xmlns:a16="http://schemas.microsoft.com/office/drawing/2014/main" id="{00000000-0008-0000-0100-00003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7" name="TextBox 916">
          <a:extLst>
            <a:ext uri="{FF2B5EF4-FFF2-40B4-BE49-F238E27FC236}">
              <a16:creationId xmlns:a16="http://schemas.microsoft.com/office/drawing/2014/main" id="{00000000-0008-0000-0100-00003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8" name="TextBox 917">
          <a:extLst>
            <a:ext uri="{FF2B5EF4-FFF2-40B4-BE49-F238E27FC236}">
              <a16:creationId xmlns:a16="http://schemas.microsoft.com/office/drawing/2014/main" id="{00000000-0008-0000-0100-00003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19" name="TextBox 918">
          <a:extLst>
            <a:ext uri="{FF2B5EF4-FFF2-40B4-BE49-F238E27FC236}">
              <a16:creationId xmlns:a16="http://schemas.microsoft.com/office/drawing/2014/main" id="{00000000-0008-0000-0100-00003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0" name="TextBox 919">
          <a:extLst>
            <a:ext uri="{FF2B5EF4-FFF2-40B4-BE49-F238E27FC236}">
              <a16:creationId xmlns:a16="http://schemas.microsoft.com/office/drawing/2014/main" id="{00000000-0008-0000-0100-00004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1" name="TextBox 920">
          <a:extLst>
            <a:ext uri="{FF2B5EF4-FFF2-40B4-BE49-F238E27FC236}">
              <a16:creationId xmlns:a16="http://schemas.microsoft.com/office/drawing/2014/main" id="{00000000-0008-0000-0100-00004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2" name="TextBox 921">
          <a:extLst>
            <a:ext uri="{FF2B5EF4-FFF2-40B4-BE49-F238E27FC236}">
              <a16:creationId xmlns:a16="http://schemas.microsoft.com/office/drawing/2014/main" id="{00000000-0008-0000-0100-00004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3" name="TextBox 922">
          <a:extLst>
            <a:ext uri="{FF2B5EF4-FFF2-40B4-BE49-F238E27FC236}">
              <a16:creationId xmlns:a16="http://schemas.microsoft.com/office/drawing/2014/main" id="{00000000-0008-0000-0100-00004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4" name="TextBox 923">
          <a:extLst>
            <a:ext uri="{FF2B5EF4-FFF2-40B4-BE49-F238E27FC236}">
              <a16:creationId xmlns:a16="http://schemas.microsoft.com/office/drawing/2014/main" id="{00000000-0008-0000-0100-00004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5" name="TextBox 924">
          <a:extLst>
            <a:ext uri="{FF2B5EF4-FFF2-40B4-BE49-F238E27FC236}">
              <a16:creationId xmlns:a16="http://schemas.microsoft.com/office/drawing/2014/main" id="{00000000-0008-0000-0100-00004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6" name="TextBox 925">
          <a:extLst>
            <a:ext uri="{FF2B5EF4-FFF2-40B4-BE49-F238E27FC236}">
              <a16:creationId xmlns:a16="http://schemas.microsoft.com/office/drawing/2014/main" id="{00000000-0008-0000-0100-00004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7" name="TextBox 926">
          <a:extLst>
            <a:ext uri="{FF2B5EF4-FFF2-40B4-BE49-F238E27FC236}">
              <a16:creationId xmlns:a16="http://schemas.microsoft.com/office/drawing/2014/main" id="{00000000-0008-0000-0100-00004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8" name="TextBox 927">
          <a:extLst>
            <a:ext uri="{FF2B5EF4-FFF2-40B4-BE49-F238E27FC236}">
              <a16:creationId xmlns:a16="http://schemas.microsoft.com/office/drawing/2014/main" id="{00000000-0008-0000-0100-00004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29" name="TextBox 928">
          <a:extLst>
            <a:ext uri="{FF2B5EF4-FFF2-40B4-BE49-F238E27FC236}">
              <a16:creationId xmlns:a16="http://schemas.microsoft.com/office/drawing/2014/main" id="{00000000-0008-0000-0100-00004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0" name="TextBox 929">
          <a:extLst>
            <a:ext uri="{FF2B5EF4-FFF2-40B4-BE49-F238E27FC236}">
              <a16:creationId xmlns:a16="http://schemas.microsoft.com/office/drawing/2014/main" id="{00000000-0008-0000-0100-00004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1" name="TextBox 930">
          <a:extLst>
            <a:ext uri="{FF2B5EF4-FFF2-40B4-BE49-F238E27FC236}">
              <a16:creationId xmlns:a16="http://schemas.microsoft.com/office/drawing/2014/main" id="{00000000-0008-0000-0100-00004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2" name="TextBox 931">
          <a:extLst>
            <a:ext uri="{FF2B5EF4-FFF2-40B4-BE49-F238E27FC236}">
              <a16:creationId xmlns:a16="http://schemas.microsoft.com/office/drawing/2014/main" id="{00000000-0008-0000-0100-00004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3" name="TextBox 932">
          <a:extLst>
            <a:ext uri="{FF2B5EF4-FFF2-40B4-BE49-F238E27FC236}">
              <a16:creationId xmlns:a16="http://schemas.microsoft.com/office/drawing/2014/main" id="{00000000-0008-0000-0100-00004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4" name="TextBox 933">
          <a:extLst>
            <a:ext uri="{FF2B5EF4-FFF2-40B4-BE49-F238E27FC236}">
              <a16:creationId xmlns:a16="http://schemas.microsoft.com/office/drawing/2014/main" id="{00000000-0008-0000-0100-00004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5" name="TextBox 934">
          <a:extLst>
            <a:ext uri="{FF2B5EF4-FFF2-40B4-BE49-F238E27FC236}">
              <a16:creationId xmlns:a16="http://schemas.microsoft.com/office/drawing/2014/main" id="{00000000-0008-0000-0100-00004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6" name="TextBox 935">
          <a:extLst>
            <a:ext uri="{FF2B5EF4-FFF2-40B4-BE49-F238E27FC236}">
              <a16:creationId xmlns:a16="http://schemas.microsoft.com/office/drawing/2014/main" id="{00000000-0008-0000-0100-00005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37" name="TextBox 936">
          <a:extLst>
            <a:ext uri="{FF2B5EF4-FFF2-40B4-BE49-F238E27FC236}">
              <a16:creationId xmlns:a16="http://schemas.microsoft.com/office/drawing/2014/main" id="{00000000-0008-0000-0100-00005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38" name="TextBox 937">
          <a:extLst>
            <a:ext uri="{FF2B5EF4-FFF2-40B4-BE49-F238E27FC236}">
              <a16:creationId xmlns:a16="http://schemas.microsoft.com/office/drawing/2014/main" id="{00000000-0008-0000-0100-00005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39" name="TextBox 938">
          <a:extLst>
            <a:ext uri="{FF2B5EF4-FFF2-40B4-BE49-F238E27FC236}">
              <a16:creationId xmlns:a16="http://schemas.microsoft.com/office/drawing/2014/main" id="{00000000-0008-0000-0100-00005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0" name="TextBox 939">
          <a:extLst>
            <a:ext uri="{FF2B5EF4-FFF2-40B4-BE49-F238E27FC236}">
              <a16:creationId xmlns:a16="http://schemas.microsoft.com/office/drawing/2014/main" id="{00000000-0008-0000-0100-00005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1" name="TextBox 940">
          <a:extLst>
            <a:ext uri="{FF2B5EF4-FFF2-40B4-BE49-F238E27FC236}">
              <a16:creationId xmlns:a16="http://schemas.microsoft.com/office/drawing/2014/main" id="{00000000-0008-0000-0100-00005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2" name="TextBox 941">
          <a:extLst>
            <a:ext uri="{FF2B5EF4-FFF2-40B4-BE49-F238E27FC236}">
              <a16:creationId xmlns:a16="http://schemas.microsoft.com/office/drawing/2014/main" id="{00000000-0008-0000-0100-00005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3" name="TextBox 942">
          <a:extLst>
            <a:ext uri="{FF2B5EF4-FFF2-40B4-BE49-F238E27FC236}">
              <a16:creationId xmlns:a16="http://schemas.microsoft.com/office/drawing/2014/main" id="{00000000-0008-0000-0100-00005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4" name="TextBox 943">
          <a:extLst>
            <a:ext uri="{FF2B5EF4-FFF2-40B4-BE49-F238E27FC236}">
              <a16:creationId xmlns:a16="http://schemas.microsoft.com/office/drawing/2014/main" id="{00000000-0008-0000-0100-00005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5" name="TextBox 944">
          <a:extLst>
            <a:ext uri="{FF2B5EF4-FFF2-40B4-BE49-F238E27FC236}">
              <a16:creationId xmlns:a16="http://schemas.microsoft.com/office/drawing/2014/main" id="{00000000-0008-0000-0100-00005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6" name="TextBox 945">
          <a:extLst>
            <a:ext uri="{FF2B5EF4-FFF2-40B4-BE49-F238E27FC236}">
              <a16:creationId xmlns:a16="http://schemas.microsoft.com/office/drawing/2014/main" id="{00000000-0008-0000-0100-00005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7" name="TextBox 946">
          <a:extLst>
            <a:ext uri="{FF2B5EF4-FFF2-40B4-BE49-F238E27FC236}">
              <a16:creationId xmlns:a16="http://schemas.microsoft.com/office/drawing/2014/main" id="{00000000-0008-0000-0100-00005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8" name="TextBox 947">
          <a:extLst>
            <a:ext uri="{FF2B5EF4-FFF2-40B4-BE49-F238E27FC236}">
              <a16:creationId xmlns:a16="http://schemas.microsoft.com/office/drawing/2014/main" id="{00000000-0008-0000-0100-00005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49" name="TextBox 948">
          <a:extLst>
            <a:ext uri="{FF2B5EF4-FFF2-40B4-BE49-F238E27FC236}">
              <a16:creationId xmlns:a16="http://schemas.microsoft.com/office/drawing/2014/main" id="{00000000-0008-0000-0100-00005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50" name="TextBox 949">
          <a:extLst>
            <a:ext uri="{FF2B5EF4-FFF2-40B4-BE49-F238E27FC236}">
              <a16:creationId xmlns:a16="http://schemas.microsoft.com/office/drawing/2014/main" id="{00000000-0008-0000-0100-00005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51" name="TextBox 950">
          <a:extLst>
            <a:ext uri="{FF2B5EF4-FFF2-40B4-BE49-F238E27FC236}">
              <a16:creationId xmlns:a16="http://schemas.microsoft.com/office/drawing/2014/main" id="{00000000-0008-0000-0100-00005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52" name="TextBox 951">
          <a:extLst>
            <a:ext uri="{FF2B5EF4-FFF2-40B4-BE49-F238E27FC236}">
              <a16:creationId xmlns:a16="http://schemas.microsoft.com/office/drawing/2014/main" id="{00000000-0008-0000-0100-00006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53" name="TextBox 952">
          <a:extLst>
            <a:ext uri="{FF2B5EF4-FFF2-40B4-BE49-F238E27FC236}">
              <a16:creationId xmlns:a16="http://schemas.microsoft.com/office/drawing/2014/main" id="{00000000-0008-0000-0100-00006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4" name="TextBox 953">
          <a:extLst>
            <a:ext uri="{FF2B5EF4-FFF2-40B4-BE49-F238E27FC236}">
              <a16:creationId xmlns:a16="http://schemas.microsoft.com/office/drawing/2014/main" id="{00000000-0008-0000-0100-00006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5" name="TextBox 954">
          <a:extLst>
            <a:ext uri="{FF2B5EF4-FFF2-40B4-BE49-F238E27FC236}">
              <a16:creationId xmlns:a16="http://schemas.microsoft.com/office/drawing/2014/main" id="{00000000-0008-0000-0100-00006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6" name="TextBox 955">
          <a:extLst>
            <a:ext uri="{FF2B5EF4-FFF2-40B4-BE49-F238E27FC236}">
              <a16:creationId xmlns:a16="http://schemas.microsoft.com/office/drawing/2014/main" id="{00000000-0008-0000-0100-00006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7" name="TextBox 956">
          <a:extLst>
            <a:ext uri="{FF2B5EF4-FFF2-40B4-BE49-F238E27FC236}">
              <a16:creationId xmlns:a16="http://schemas.microsoft.com/office/drawing/2014/main" id="{00000000-0008-0000-0100-00006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8" name="TextBox 957">
          <a:extLst>
            <a:ext uri="{FF2B5EF4-FFF2-40B4-BE49-F238E27FC236}">
              <a16:creationId xmlns:a16="http://schemas.microsoft.com/office/drawing/2014/main" id="{00000000-0008-0000-0100-00006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59" name="TextBox 958">
          <a:extLst>
            <a:ext uri="{FF2B5EF4-FFF2-40B4-BE49-F238E27FC236}">
              <a16:creationId xmlns:a16="http://schemas.microsoft.com/office/drawing/2014/main" id="{00000000-0008-0000-0100-00006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60" name="TextBox 959">
          <a:extLst>
            <a:ext uri="{FF2B5EF4-FFF2-40B4-BE49-F238E27FC236}">
              <a16:creationId xmlns:a16="http://schemas.microsoft.com/office/drawing/2014/main" id="{00000000-0008-0000-0100-00006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61" name="TextBox 960">
          <a:extLst>
            <a:ext uri="{FF2B5EF4-FFF2-40B4-BE49-F238E27FC236}">
              <a16:creationId xmlns:a16="http://schemas.microsoft.com/office/drawing/2014/main" id="{00000000-0008-0000-0100-00006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2" name="TextBox 961">
          <a:extLst>
            <a:ext uri="{FF2B5EF4-FFF2-40B4-BE49-F238E27FC236}">
              <a16:creationId xmlns:a16="http://schemas.microsoft.com/office/drawing/2014/main" id="{00000000-0008-0000-0100-00006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3" name="TextBox 962">
          <a:extLst>
            <a:ext uri="{FF2B5EF4-FFF2-40B4-BE49-F238E27FC236}">
              <a16:creationId xmlns:a16="http://schemas.microsoft.com/office/drawing/2014/main" id="{00000000-0008-0000-0100-00006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4" name="TextBox 963">
          <a:extLst>
            <a:ext uri="{FF2B5EF4-FFF2-40B4-BE49-F238E27FC236}">
              <a16:creationId xmlns:a16="http://schemas.microsoft.com/office/drawing/2014/main" id="{00000000-0008-0000-0100-00006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5" name="TextBox 964">
          <a:extLst>
            <a:ext uri="{FF2B5EF4-FFF2-40B4-BE49-F238E27FC236}">
              <a16:creationId xmlns:a16="http://schemas.microsoft.com/office/drawing/2014/main" id="{00000000-0008-0000-0100-00006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6" name="TextBox 965">
          <a:extLst>
            <a:ext uri="{FF2B5EF4-FFF2-40B4-BE49-F238E27FC236}">
              <a16:creationId xmlns:a16="http://schemas.microsoft.com/office/drawing/2014/main" id="{00000000-0008-0000-0100-00006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7" name="TextBox 966">
          <a:extLst>
            <a:ext uri="{FF2B5EF4-FFF2-40B4-BE49-F238E27FC236}">
              <a16:creationId xmlns:a16="http://schemas.microsoft.com/office/drawing/2014/main" id="{00000000-0008-0000-0100-00006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8" name="TextBox 967">
          <a:extLst>
            <a:ext uri="{FF2B5EF4-FFF2-40B4-BE49-F238E27FC236}">
              <a16:creationId xmlns:a16="http://schemas.microsoft.com/office/drawing/2014/main" id="{00000000-0008-0000-0100-00007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69" name="TextBox 968">
          <a:extLst>
            <a:ext uri="{FF2B5EF4-FFF2-40B4-BE49-F238E27FC236}">
              <a16:creationId xmlns:a16="http://schemas.microsoft.com/office/drawing/2014/main" id="{00000000-0008-0000-0100-00007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0" name="TextBox 969">
          <a:extLst>
            <a:ext uri="{FF2B5EF4-FFF2-40B4-BE49-F238E27FC236}">
              <a16:creationId xmlns:a16="http://schemas.microsoft.com/office/drawing/2014/main" id="{00000000-0008-0000-0100-00007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1" name="TextBox 970">
          <a:extLst>
            <a:ext uri="{FF2B5EF4-FFF2-40B4-BE49-F238E27FC236}">
              <a16:creationId xmlns:a16="http://schemas.microsoft.com/office/drawing/2014/main" id="{00000000-0008-0000-0100-00007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2" name="TextBox 971">
          <a:extLst>
            <a:ext uri="{FF2B5EF4-FFF2-40B4-BE49-F238E27FC236}">
              <a16:creationId xmlns:a16="http://schemas.microsoft.com/office/drawing/2014/main" id="{00000000-0008-0000-0100-00007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3" name="TextBox 972">
          <a:extLst>
            <a:ext uri="{FF2B5EF4-FFF2-40B4-BE49-F238E27FC236}">
              <a16:creationId xmlns:a16="http://schemas.microsoft.com/office/drawing/2014/main" id="{00000000-0008-0000-0100-00007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4" name="TextBox 973">
          <a:extLst>
            <a:ext uri="{FF2B5EF4-FFF2-40B4-BE49-F238E27FC236}">
              <a16:creationId xmlns:a16="http://schemas.microsoft.com/office/drawing/2014/main" id="{00000000-0008-0000-0100-00007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5" name="TextBox 974">
          <a:extLst>
            <a:ext uri="{FF2B5EF4-FFF2-40B4-BE49-F238E27FC236}">
              <a16:creationId xmlns:a16="http://schemas.microsoft.com/office/drawing/2014/main" id="{00000000-0008-0000-0100-00007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6" name="TextBox 975">
          <a:extLst>
            <a:ext uri="{FF2B5EF4-FFF2-40B4-BE49-F238E27FC236}">
              <a16:creationId xmlns:a16="http://schemas.microsoft.com/office/drawing/2014/main" id="{00000000-0008-0000-0100-00007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77" name="TextBox 976">
          <a:extLst>
            <a:ext uri="{FF2B5EF4-FFF2-40B4-BE49-F238E27FC236}">
              <a16:creationId xmlns:a16="http://schemas.microsoft.com/office/drawing/2014/main" id="{00000000-0008-0000-0100-00007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78" name="TextBox 977">
          <a:extLst>
            <a:ext uri="{FF2B5EF4-FFF2-40B4-BE49-F238E27FC236}">
              <a16:creationId xmlns:a16="http://schemas.microsoft.com/office/drawing/2014/main" id="{00000000-0008-0000-0100-00007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79" name="TextBox 978">
          <a:extLst>
            <a:ext uri="{FF2B5EF4-FFF2-40B4-BE49-F238E27FC236}">
              <a16:creationId xmlns:a16="http://schemas.microsoft.com/office/drawing/2014/main" id="{00000000-0008-0000-0100-00007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0" name="TextBox 979">
          <a:extLst>
            <a:ext uri="{FF2B5EF4-FFF2-40B4-BE49-F238E27FC236}">
              <a16:creationId xmlns:a16="http://schemas.microsoft.com/office/drawing/2014/main" id="{00000000-0008-0000-0100-00007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1" name="TextBox 980">
          <a:extLst>
            <a:ext uri="{FF2B5EF4-FFF2-40B4-BE49-F238E27FC236}">
              <a16:creationId xmlns:a16="http://schemas.microsoft.com/office/drawing/2014/main" id="{00000000-0008-0000-0100-00007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2" name="TextBox 981">
          <a:extLst>
            <a:ext uri="{FF2B5EF4-FFF2-40B4-BE49-F238E27FC236}">
              <a16:creationId xmlns:a16="http://schemas.microsoft.com/office/drawing/2014/main" id="{00000000-0008-0000-0100-00007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3" name="TextBox 982">
          <a:extLst>
            <a:ext uri="{FF2B5EF4-FFF2-40B4-BE49-F238E27FC236}">
              <a16:creationId xmlns:a16="http://schemas.microsoft.com/office/drawing/2014/main" id="{00000000-0008-0000-0100-00007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4" name="TextBox 983">
          <a:extLst>
            <a:ext uri="{FF2B5EF4-FFF2-40B4-BE49-F238E27FC236}">
              <a16:creationId xmlns:a16="http://schemas.microsoft.com/office/drawing/2014/main" id="{00000000-0008-0000-0100-00008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985" name="TextBox 984">
          <a:extLst>
            <a:ext uri="{FF2B5EF4-FFF2-40B4-BE49-F238E27FC236}">
              <a16:creationId xmlns:a16="http://schemas.microsoft.com/office/drawing/2014/main" id="{00000000-0008-0000-0100-00008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86" name="TextBox 985">
          <a:extLst>
            <a:ext uri="{FF2B5EF4-FFF2-40B4-BE49-F238E27FC236}">
              <a16:creationId xmlns:a16="http://schemas.microsoft.com/office/drawing/2014/main" id="{00000000-0008-0000-0100-00008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87" name="TextBox 986">
          <a:extLst>
            <a:ext uri="{FF2B5EF4-FFF2-40B4-BE49-F238E27FC236}">
              <a16:creationId xmlns:a16="http://schemas.microsoft.com/office/drawing/2014/main" id="{00000000-0008-0000-0100-00008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88" name="TextBox 987">
          <a:extLst>
            <a:ext uri="{FF2B5EF4-FFF2-40B4-BE49-F238E27FC236}">
              <a16:creationId xmlns:a16="http://schemas.microsoft.com/office/drawing/2014/main" id="{00000000-0008-0000-0100-00008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89" name="TextBox 988">
          <a:extLst>
            <a:ext uri="{FF2B5EF4-FFF2-40B4-BE49-F238E27FC236}">
              <a16:creationId xmlns:a16="http://schemas.microsoft.com/office/drawing/2014/main" id="{00000000-0008-0000-0100-00008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0" name="TextBox 989">
          <a:extLst>
            <a:ext uri="{FF2B5EF4-FFF2-40B4-BE49-F238E27FC236}">
              <a16:creationId xmlns:a16="http://schemas.microsoft.com/office/drawing/2014/main" id="{00000000-0008-0000-0100-00008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1" name="TextBox 990">
          <a:extLst>
            <a:ext uri="{FF2B5EF4-FFF2-40B4-BE49-F238E27FC236}">
              <a16:creationId xmlns:a16="http://schemas.microsoft.com/office/drawing/2014/main" id="{00000000-0008-0000-0100-00008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2" name="TextBox 991">
          <a:extLst>
            <a:ext uri="{FF2B5EF4-FFF2-40B4-BE49-F238E27FC236}">
              <a16:creationId xmlns:a16="http://schemas.microsoft.com/office/drawing/2014/main" id="{00000000-0008-0000-0100-00008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3" name="TextBox 992">
          <a:extLst>
            <a:ext uri="{FF2B5EF4-FFF2-40B4-BE49-F238E27FC236}">
              <a16:creationId xmlns:a16="http://schemas.microsoft.com/office/drawing/2014/main" id="{00000000-0008-0000-0100-00008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4" name="TextBox 993">
          <a:extLst>
            <a:ext uri="{FF2B5EF4-FFF2-40B4-BE49-F238E27FC236}">
              <a16:creationId xmlns:a16="http://schemas.microsoft.com/office/drawing/2014/main" id="{00000000-0008-0000-0100-00008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5" name="TextBox 994">
          <a:extLst>
            <a:ext uri="{FF2B5EF4-FFF2-40B4-BE49-F238E27FC236}">
              <a16:creationId xmlns:a16="http://schemas.microsoft.com/office/drawing/2014/main" id="{00000000-0008-0000-0100-00008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6" name="TextBox 995">
          <a:extLst>
            <a:ext uri="{FF2B5EF4-FFF2-40B4-BE49-F238E27FC236}">
              <a16:creationId xmlns:a16="http://schemas.microsoft.com/office/drawing/2014/main" id="{00000000-0008-0000-0100-00008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7" name="TextBox 996">
          <a:extLst>
            <a:ext uri="{FF2B5EF4-FFF2-40B4-BE49-F238E27FC236}">
              <a16:creationId xmlns:a16="http://schemas.microsoft.com/office/drawing/2014/main" id="{00000000-0008-0000-0100-00008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8" name="TextBox 997">
          <a:extLst>
            <a:ext uri="{FF2B5EF4-FFF2-40B4-BE49-F238E27FC236}">
              <a16:creationId xmlns:a16="http://schemas.microsoft.com/office/drawing/2014/main" id="{00000000-0008-0000-0100-00008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999" name="TextBox 998">
          <a:extLst>
            <a:ext uri="{FF2B5EF4-FFF2-40B4-BE49-F238E27FC236}">
              <a16:creationId xmlns:a16="http://schemas.microsoft.com/office/drawing/2014/main" id="{00000000-0008-0000-0100-00008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00" name="TextBox 999">
          <a:extLst>
            <a:ext uri="{FF2B5EF4-FFF2-40B4-BE49-F238E27FC236}">
              <a16:creationId xmlns:a16="http://schemas.microsoft.com/office/drawing/2014/main" id="{00000000-0008-0000-0100-00009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01" name="TextBox 1000">
          <a:extLst>
            <a:ext uri="{FF2B5EF4-FFF2-40B4-BE49-F238E27FC236}">
              <a16:creationId xmlns:a16="http://schemas.microsoft.com/office/drawing/2014/main" id="{00000000-0008-0000-0100-00009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2" name="TextBox 1001">
          <a:extLst>
            <a:ext uri="{FF2B5EF4-FFF2-40B4-BE49-F238E27FC236}">
              <a16:creationId xmlns:a16="http://schemas.microsoft.com/office/drawing/2014/main" id="{00000000-0008-0000-0100-00009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3" name="TextBox 1002">
          <a:extLst>
            <a:ext uri="{FF2B5EF4-FFF2-40B4-BE49-F238E27FC236}">
              <a16:creationId xmlns:a16="http://schemas.microsoft.com/office/drawing/2014/main" id="{00000000-0008-0000-0100-00009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4" name="TextBox 1003">
          <a:extLst>
            <a:ext uri="{FF2B5EF4-FFF2-40B4-BE49-F238E27FC236}">
              <a16:creationId xmlns:a16="http://schemas.microsoft.com/office/drawing/2014/main" id="{00000000-0008-0000-0100-00009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5" name="TextBox 1004">
          <a:extLst>
            <a:ext uri="{FF2B5EF4-FFF2-40B4-BE49-F238E27FC236}">
              <a16:creationId xmlns:a16="http://schemas.microsoft.com/office/drawing/2014/main" id="{00000000-0008-0000-0100-00009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6" name="TextBox 1005">
          <a:extLst>
            <a:ext uri="{FF2B5EF4-FFF2-40B4-BE49-F238E27FC236}">
              <a16:creationId xmlns:a16="http://schemas.microsoft.com/office/drawing/2014/main" id="{00000000-0008-0000-0100-00009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7" name="TextBox 1006">
          <a:extLst>
            <a:ext uri="{FF2B5EF4-FFF2-40B4-BE49-F238E27FC236}">
              <a16:creationId xmlns:a16="http://schemas.microsoft.com/office/drawing/2014/main" id="{00000000-0008-0000-0100-00009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8" name="TextBox 1007">
          <a:extLst>
            <a:ext uri="{FF2B5EF4-FFF2-40B4-BE49-F238E27FC236}">
              <a16:creationId xmlns:a16="http://schemas.microsoft.com/office/drawing/2014/main" id="{00000000-0008-0000-0100-00009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09" name="TextBox 1008">
          <a:extLst>
            <a:ext uri="{FF2B5EF4-FFF2-40B4-BE49-F238E27FC236}">
              <a16:creationId xmlns:a16="http://schemas.microsoft.com/office/drawing/2014/main" id="{00000000-0008-0000-0100-00009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0" name="TextBox 1009">
          <a:extLst>
            <a:ext uri="{FF2B5EF4-FFF2-40B4-BE49-F238E27FC236}">
              <a16:creationId xmlns:a16="http://schemas.microsoft.com/office/drawing/2014/main" id="{00000000-0008-0000-0100-00009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1" name="TextBox 1010">
          <a:extLst>
            <a:ext uri="{FF2B5EF4-FFF2-40B4-BE49-F238E27FC236}">
              <a16:creationId xmlns:a16="http://schemas.microsoft.com/office/drawing/2014/main" id="{00000000-0008-0000-0100-00009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2" name="TextBox 1011">
          <a:extLst>
            <a:ext uri="{FF2B5EF4-FFF2-40B4-BE49-F238E27FC236}">
              <a16:creationId xmlns:a16="http://schemas.microsoft.com/office/drawing/2014/main" id="{00000000-0008-0000-0100-00009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3" name="TextBox 1012">
          <a:extLst>
            <a:ext uri="{FF2B5EF4-FFF2-40B4-BE49-F238E27FC236}">
              <a16:creationId xmlns:a16="http://schemas.microsoft.com/office/drawing/2014/main" id="{00000000-0008-0000-0100-00009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4" name="TextBox 1013">
          <a:extLst>
            <a:ext uri="{FF2B5EF4-FFF2-40B4-BE49-F238E27FC236}">
              <a16:creationId xmlns:a16="http://schemas.microsoft.com/office/drawing/2014/main" id="{00000000-0008-0000-0100-00009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5" name="TextBox 1014">
          <a:extLst>
            <a:ext uri="{FF2B5EF4-FFF2-40B4-BE49-F238E27FC236}">
              <a16:creationId xmlns:a16="http://schemas.microsoft.com/office/drawing/2014/main" id="{00000000-0008-0000-0100-00009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6" name="TextBox 1015">
          <a:extLst>
            <a:ext uri="{FF2B5EF4-FFF2-40B4-BE49-F238E27FC236}">
              <a16:creationId xmlns:a16="http://schemas.microsoft.com/office/drawing/2014/main" id="{00000000-0008-0000-0100-0000A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7" name="TextBox 1016">
          <a:extLst>
            <a:ext uri="{FF2B5EF4-FFF2-40B4-BE49-F238E27FC236}">
              <a16:creationId xmlns:a16="http://schemas.microsoft.com/office/drawing/2014/main" id="{00000000-0008-0000-0100-0000A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8" name="TextBox 1017">
          <a:extLst>
            <a:ext uri="{FF2B5EF4-FFF2-40B4-BE49-F238E27FC236}">
              <a16:creationId xmlns:a16="http://schemas.microsoft.com/office/drawing/2014/main" id="{00000000-0008-0000-0100-0000A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19" name="TextBox 1018">
          <a:extLst>
            <a:ext uri="{FF2B5EF4-FFF2-40B4-BE49-F238E27FC236}">
              <a16:creationId xmlns:a16="http://schemas.microsoft.com/office/drawing/2014/main" id="{00000000-0008-0000-0100-0000A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0" name="TextBox 1019">
          <a:extLst>
            <a:ext uri="{FF2B5EF4-FFF2-40B4-BE49-F238E27FC236}">
              <a16:creationId xmlns:a16="http://schemas.microsoft.com/office/drawing/2014/main" id="{00000000-0008-0000-0100-0000A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1" name="TextBox 1020">
          <a:extLst>
            <a:ext uri="{FF2B5EF4-FFF2-40B4-BE49-F238E27FC236}">
              <a16:creationId xmlns:a16="http://schemas.microsoft.com/office/drawing/2014/main" id="{00000000-0008-0000-0100-0000A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2" name="TextBox 1021">
          <a:extLst>
            <a:ext uri="{FF2B5EF4-FFF2-40B4-BE49-F238E27FC236}">
              <a16:creationId xmlns:a16="http://schemas.microsoft.com/office/drawing/2014/main" id="{00000000-0008-0000-0100-0000A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3" name="TextBox 1022">
          <a:extLst>
            <a:ext uri="{FF2B5EF4-FFF2-40B4-BE49-F238E27FC236}">
              <a16:creationId xmlns:a16="http://schemas.microsoft.com/office/drawing/2014/main" id="{00000000-0008-0000-0100-0000A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4" name="TextBox 1023">
          <a:extLst>
            <a:ext uri="{FF2B5EF4-FFF2-40B4-BE49-F238E27FC236}">
              <a16:creationId xmlns:a16="http://schemas.microsoft.com/office/drawing/2014/main" id="{00000000-0008-0000-0100-0000A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25" name="TextBox 1024">
          <a:extLst>
            <a:ext uri="{FF2B5EF4-FFF2-40B4-BE49-F238E27FC236}">
              <a16:creationId xmlns:a16="http://schemas.microsoft.com/office/drawing/2014/main" id="{00000000-0008-0000-0100-0000A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26" name="TextBox 1025">
          <a:extLst>
            <a:ext uri="{FF2B5EF4-FFF2-40B4-BE49-F238E27FC236}">
              <a16:creationId xmlns:a16="http://schemas.microsoft.com/office/drawing/2014/main" id="{00000000-0008-0000-0100-0000A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27" name="TextBox 1026">
          <a:extLst>
            <a:ext uri="{FF2B5EF4-FFF2-40B4-BE49-F238E27FC236}">
              <a16:creationId xmlns:a16="http://schemas.microsoft.com/office/drawing/2014/main" id="{00000000-0008-0000-0100-0000A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28" name="TextBox 1027">
          <a:extLst>
            <a:ext uri="{FF2B5EF4-FFF2-40B4-BE49-F238E27FC236}">
              <a16:creationId xmlns:a16="http://schemas.microsoft.com/office/drawing/2014/main" id="{00000000-0008-0000-0100-0000A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29" name="TextBox 1028">
          <a:extLst>
            <a:ext uri="{FF2B5EF4-FFF2-40B4-BE49-F238E27FC236}">
              <a16:creationId xmlns:a16="http://schemas.microsoft.com/office/drawing/2014/main" id="{00000000-0008-0000-0100-0000A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30" name="TextBox 1029">
          <a:extLst>
            <a:ext uri="{FF2B5EF4-FFF2-40B4-BE49-F238E27FC236}">
              <a16:creationId xmlns:a16="http://schemas.microsoft.com/office/drawing/2014/main" id="{00000000-0008-0000-0100-0000A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31" name="TextBox 1030">
          <a:extLst>
            <a:ext uri="{FF2B5EF4-FFF2-40B4-BE49-F238E27FC236}">
              <a16:creationId xmlns:a16="http://schemas.microsoft.com/office/drawing/2014/main" id="{00000000-0008-0000-0100-0000A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32" name="TextBox 1031">
          <a:extLst>
            <a:ext uri="{FF2B5EF4-FFF2-40B4-BE49-F238E27FC236}">
              <a16:creationId xmlns:a16="http://schemas.microsoft.com/office/drawing/2014/main" id="{00000000-0008-0000-0100-0000B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33" name="TextBox 1032">
          <a:extLst>
            <a:ext uri="{FF2B5EF4-FFF2-40B4-BE49-F238E27FC236}">
              <a16:creationId xmlns:a16="http://schemas.microsoft.com/office/drawing/2014/main" id="{00000000-0008-0000-0100-0000B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4" name="TextBox 1033">
          <a:extLst>
            <a:ext uri="{FF2B5EF4-FFF2-40B4-BE49-F238E27FC236}">
              <a16:creationId xmlns:a16="http://schemas.microsoft.com/office/drawing/2014/main" id="{00000000-0008-0000-0100-0000B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5" name="TextBox 1034">
          <a:extLst>
            <a:ext uri="{FF2B5EF4-FFF2-40B4-BE49-F238E27FC236}">
              <a16:creationId xmlns:a16="http://schemas.microsoft.com/office/drawing/2014/main" id="{00000000-0008-0000-0100-0000B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6" name="TextBox 1035">
          <a:extLst>
            <a:ext uri="{FF2B5EF4-FFF2-40B4-BE49-F238E27FC236}">
              <a16:creationId xmlns:a16="http://schemas.microsoft.com/office/drawing/2014/main" id="{00000000-0008-0000-0100-0000B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7" name="TextBox 1036">
          <a:extLst>
            <a:ext uri="{FF2B5EF4-FFF2-40B4-BE49-F238E27FC236}">
              <a16:creationId xmlns:a16="http://schemas.microsoft.com/office/drawing/2014/main" id="{00000000-0008-0000-0100-0000B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8" name="TextBox 1037">
          <a:extLst>
            <a:ext uri="{FF2B5EF4-FFF2-40B4-BE49-F238E27FC236}">
              <a16:creationId xmlns:a16="http://schemas.microsoft.com/office/drawing/2014/main" id="{00000000-0008-0000-0100-0000B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39" name="TextBox 1038">
          <a:extLst>
            <a:ext uri="{FF2B5EF4-FFF2-40B4-BE49-F238E27FC236}">
              <a16:creationId xmlns:a16="http://schemas.microsoft.com/office/drawing/2014/main" id="{00000000-0008-0000-0100-0000B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0" name="TextBox 1039">
          <a:extLst>
            <a:ext uri="{FF2B5EF4-FFF2-40B4-BE49-F238E27FC236}">
              <a16:creationId xmlns:a16="http://schemas.microsoft.com/office/drawing/2014/main" id="{00000000-0008-0000-0100-0000B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1" name="TextBox 1040">
          <a:extLst>
            <a:ext uri="{FF2B5EF4-FFF2-40B4-BE49-F238E27FC236}">
              <a16:creationId xmlns:a16="http://schemas.microsoft.com/office/drawing/2014/main" id="{00000000-0008-0000-0100-0000B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2" name="TextBox 1041">
          <a:extLst>
            <a:ext uri="{FF2B5EF4-FFF2-40B4-BE49-F238E27FC236}">
              <a16:creationId xmlns:a16="http://schemas.microsoft.com/office/drawing/2014/main" id="{00000000-0008-0000-0100-0000B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3" name="TextBox 1042">
          <a:extLst>
            <a:ext uri="{FF2B5EF4-FFF2-40B4-BE49-F238E27FC236}">
              <a16:creationId xmlns:a16="http://schemas.microsoft.com/office/drawing/2014/main" id="{00000000-0008-0000-0100-0000B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4" name="TextBox 1043">
          <a:extLst>
            <a:ext uri="{FF2B5EF4-FFF2-40B4-BE49-F238E27FC236}">
              <a16:creationId xmlns:a16="http://schemas.microsoft.com/office/drawing/2014/main" id="{00000000-0008-0000-0100-0000B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5" name="TextBox 1044">
          <a:extLst>
            <a:ext uri="{FF2B5EF4-FFF2-40B4-BE49-F238E27FC236}">
              <a16:creationId xmlns:a16="http://schemas.microsoft.com/office/drawing/2014/main" id="{00000000-0008-0000-0100-0000B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6" name="TextBox 1045">
          <a:extLst>
            <a:ext uri="{FF2B5EF4-FFF2-40B4-BE49-F238E27FC236}">
              <a16:creationId xmlns:a16="http://schemas.microsoft.com/office/drawing/2014/main" id="{00000000-0008-0000-0100-0000B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7" name="TextBox 1046">
          <a:extLst>
            <a:ext uri="{FF2B5EF4-FFF2-40B4-BE49-F238E27FC236}">
              <a16:creationId xmlns:a16="http://schemas.microsoft.com/office/drawing/2014/main" id="{00000000-0008-0000-0100-0000B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8" name="TextBox 1047">
          <a:extLst>
            <a:ext uri="{FF2B5EF4-FFF2-40B4-BE49-F238E27FC236}">
              <a16:creationId xmlns:a16="http://schemas.microsoft.com/office/drawing/2014/main" id="{00000000-0008-0000-0100-0000C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49" name="TextBox 1048">
          <a:extLst>
            <a:ext uri="{FF2B5EF4-FFF2-40B4-BE49-F238E27FC236}">
              <a16:creationId xmlns:a16="http://schemas.microsoft.com/office/drawing/2014/main" id="{00000000-0008-0000-0100-0000C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0" name="TextBox 1049">
          <a:extLst>
            <a:ext uri="{FF2B5EF4-FFF2-40B4-BE49-F238E27FC236}">
              <a16:creationId xmlns:a16="http://schemas.microsoft.com/office/drawing/2014/main" id="{00000000-0008-0000-0100-0000C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1" name="TextBox 1050">
          <a:extLst>
            <a:ext uri="{FF2B5EF4-FFF2-40B4-BE49-F238E27FC236}">
              <a16:creationId xmlns:a16="http://schemas.microsoft.com/office/drawing/2014/main" id="{00000000-0008-0000-0100-0000C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2" name="TextBox 1051">
          <a:extLst>
            <a:ext uri="{FF2B5EF4-FFF2-40B4-BE49-F238E27FC236}">
              <a16:creationId xmlns:a16="http://schemas.microsoft.com/office/drawing/2014/main" id="{00000000-0008-0000-0100-0000C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3" name="TextBox 1052">
          <a:extLst>
            <a:ext uri="{FF2B5EF4-FFF2-40B4-BE49-F238E27FC236}">
              <a16:creationId xmlns:a16="http://schemas.microsoft.com/office/drawing/2014/main" id="{00000000-0008-0000-0100-0000C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4" name="TextBox 1053">
          <a:extLst>
            <a:ext uri="{FF2B5EF4-FFF2-40B4-BE49-F238E27FC236}">
              <a16:creationId xmlns:a16="http://schemas.microsoft.com/office/drawing/2014/main" id="{00000000-0008-0000-0100-0000C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5" name="TextBox 1054">
          <a:extLst>
            <a:ext uri="{FF2B5EF4-FFF2-40B4-BE49-F238E27FC236}">
              <a16:creationId xmlns:a16="http://schemas.microsoft.com/office/drawing/2014/main" id="{00000000-0008-0000-0100-0000C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6" name="TextBox 1055">
          <a:extLst>
            <a:ext uri="{FF2B5EF4-FFF2-40B4-BE49-F238E27FC236}">
              <a16:creationId xmlns:a16="http://schemas.microsoft.com/office/drawing/2014/main" id="{00000000-0008-0000-0100-0000C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57" name="TextBox 1056">
          <a:extLst>
            <a:ext uri="{FF2B5EF4-FFF2-40B4-BE49-F238E27FC236}">
              <a16:creationId xmlns:a16="http://schemas.microsoft.com/office/drawing/2014/main" id="{00000000-0008-0000-0100-0000C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58" name="TextBox 1057">
          <a:extLst>
            <a:ext uri="{FF2B5EF4-FFF2-40B4-BE49-F238E27FC236}">
              <a16:creationId xmlns:a16="http://schemas.microsoft.com/office/drawing/2014/main" id="{00000000-0008-0000-0100-0000C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59" name="TextBox 1058">
          <a:extLst>
            <a:ext uri="{FF2B5EF4-FFF2-40B4-BE49-F238E27FC236}">
              <a16:creationId xmlns:a16="http://schemas.microsoft.com/office/drawing/2014/main" id="{00000000-0008-0000-0100-0000C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0" name="TextBox 1059">
          <a:extLst>
            <a:ext uri="{FF2B5EF4-FFF2-40B4-BE49-F238E27FC236}">
              <a16:creationId xmlns:a16="http://schemas.microsoft.com/office/drawing/2014/main" id="{00000000-0008-0000-0100-0000C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1" name="TextBox 1060">
          <a:extLst>
            <a:ext uri="{FF2B5EF4-FFF2-40B4-BE49-F238E27FC236}">
              <a16:creationId xmlns:a16="http://schemas.microsoft.com/office/drawing/2014/main" id="{00000000-0008-0000-0100-0000C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2" name="TextBox 1061">
          <a:extLst>
            <a:ext uri="{FF2B5EF4-FFF2-40B4-BE49-F238E27FC236}">
              <a16:creationId xmlns:a16="http://schemas.microsoft.com/office/drawing/2014/main" id="{00000000-0008-0000-0100-0000C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3" name="TextBox 1062">
          <a:extLst>
            <a:ext uri="{FF2B5EF4-FFF2-40B4-BE49-F238E27FC236}">
              <a16:creationId xmlns:a16="http://schemas.microsoft.com/office/drawing/2014/main" id="{00000000-0008-0000-0100-0000C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4" name="TextBox 1063">
          <a:extLst>
            <a:ext uri="{FF2B5EF4-FFF2-40B4-BE49-F238E27FC236}">
              <a16:creationId xmlns:a16="http://schemas.microsoft.com/office/drawing/2014/main" id="{00000000-0008-0000-0100-0000D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5" name="TextBox 1064">
          <a:extLst>
            <a:ext uri="{FF2B5EF4-FFF2-40B4-BE49-F238E27FC236}">
              <a16:creationId xmlns:a16="http://schemas.microsoft.com/office/drawing/2014/main" id="{00000000-0008-0000-0100-0000D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6" name="TextBox 1065">
          <a:extLst>
            <a:ext uri="{FF2B5EF4-FFF2-40B4-BE49-F238E27FC236}">
              <a16:creationId xmlns:a16="http://schemas.microsoft.com/office/drawing/2014/main" id="{00000000-0008-0000-0100-0000D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7" name="TextBox 1066">
          <a:extLst>
            <a:ext uri="{FF2B5EF4-FFF2-40B4-BE49-F238E27FC236}">
              <a16:creationId xmlns:a16="http://schemas.microsoft.com/office/drawing/2014/main" id="{00000000-0008-0000-0100-0000D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8" name="TextBox 1067">
          <a:extLst>
            <a:ext uri="{FF2B5EF4-FFF2-40B4-BE49-F238E27FC236}">
              <a16:creationId xmlns:a16="http://schemas.microsoft.com/office/drawing/2014/main" id="{00000000-0008-0000-0100-0000D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69" name="TextBox 1068">
          <a:extLst>
            <a:ext uri="{FF2B5EF4-FFF2-40B4-BE49-F238E27FC236}">
              <a16:creationId xmlns:a16="http://schemas.microsoft.com/office/drawing/2014/main" id="{00000000-0008-0000-0100-0000D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70" name="TextBox 1069">
          <a:extLst>
            <a:ext uri="{FF2B5EF4-FFF2-40B4-BE49-F238E27FC236}">
              <a16:creationId xmlns:a16="http://schemas.microsoft.com/office/drawing/2014/main" id="{00000000-0008-0000-0100-0000D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71" name="TextBox 1070">
          <a:extLst>
            <a:ext uri="{FF2B5EF4-FFF2-40B4-BE49-F238E27FC236}">
              <a16:creationId xmlns:a16="http://schemas.microsoft.com/office/drawing/2014/main" id="{00000000-0008-0000-0100-0000D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72" name="TextBox 1071">
          <a:extLst>
            <a:ext uri="{FF2B5EF4-FFF2-40B4-BE49-F238E27FC236}">
              <a16:creationId xmlns:a16="http://schemas.microsoft.com/office/drawing/2014/main" id="{00000000-0008-0000-0100-0000D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73" name="TextBox 1072">
          <a:extLst>
            <a:ext uri="{FF2B5EF4-FFF2-40B4-BE49-F238E27FC236}">
              <a16:creationId xmlns:a16="http://schemas.microsoft.com/office/drawing/2014/main" id="{00000000-0008-0000-0100-0000D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4" name="TextBox 1073">
          <a:extLst>
            <a:ext uri="{FF2B5EF4-FFF2-40B4-BE49-F238E27FC236}">
              <a16:creationId xmlns:a16="http://schemas.microsoft.com/office/drawing/2014/main" id="{00000000-0008-0000-0100-0000DA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5" name="TextBox 1074">
          <a:extLst>
            <a:ext uri="{FF2B5EF4-FFF2-40B4-BE49-F238E27FC236}">
              <a16:creationId xmlns:a16="http://schemas.microsoft.com/office/drawing/2014/main" id="{00000000-0008-0000-0100-0000DB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6" name="TextBox 1075">
          <a:extLst>
            <a:ext uri="{FF2B5EF4-FFF2-40B4-BE49-F238E27FC236}">
              <a16:creationId xmlns:a16="http://schemas.microsoft.com/office/drawing/2014/main" id="{00000000-0008-0000-0100-0000DC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7" name="TextBox 1076">
          <a:extLst>
            <a:ext uri="{FF2B5EF4-FFF2-40B4-BE49-F238E27FC236}">
              <a16:creationId xmlns:a16="http://schemas.microsoft.com/office/drawing/2014/main" id="{00000000-0008-0000-0100-0000DD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8" name="TextBox 1077">
          <a:extLst>
            <a:ext uri="{FF2B5EF4-FFF2-40B4-BE49-F238E27FC236}">
              <a16:creationId xmlns:a16="http://schemas.microsoft.com/office/drawing/2014/main" id="{00000000-0008-0000-0100-0000DE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79" name="TextBox 1078">
          <a:extLst>
            <a:ext uri="{FF2B5EF4-FFF2-40B4-BE49-F238E27FC236}">
              <a16:creationId xmlns:a16="http://schemas.microsoft.com/office/drawing/2014/main" id="{00000000-0008-0000-0100-0000DF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80" name="TextBox 1079">
          <a:extLst>
            <a:ext uri="{FF2B5EF4-FFF2-40B4-BE49-F238E27FC236}">
              <a16:creationId xmlns:a16="http://schemas.microsoft.com/office/drawing/2014/main" id="{00000000-0008-0000-0100-0000E0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81" name="TextBox 1080">
          <a:extLst>
            <a:ext uri="{FF2B5EF4-FFF2-40B4-BE49-F238E27FC236}">
              <a16:creationId xmlns:a16="http://schemas.microsoft.com/office/drawing/2014/main" id="{00000000-0008-0000-0100-0000E1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2" name="TextBox 1081">
          <a:extLst>
            <a:ext uri="{FF2B5EF4-FFF2-40B4-BE49-F238E27FC236}">
              <a16:creationId xmlns:a16="http://schemas.microsoft.com/office/drawing/2014/main" id="{00000000-0008-0000-0100-0000E2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3" name="TextBox 1082">
          <a:extLst>
            <a:ext uri="{FF2B5EF4-FFF2-40B4-BE49-F238E27FC236}">
              <a16:creationId xmlns:a16="http://schemas.microsoft.com/office/drawing/2014/main" id="{00000000-0008-0000-0100-0000E3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4" name="TextBox 1083">
          <a:extLst>
            <a:ext uri="{FF2B5EF4-FFF2-40B4-BE49-F238E27FC236}">
              <a16:creationId xmlns:a16="http://schemas.microsoft.com/office/drawing/2014/main" id="{00000000-0008-0000-0100-0000E4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5" name="TextBox 1084">
          <a:extLst>
            <a:ext uri="{FF2B5EF4-FFF2-40B4-BE49-F238E27FC236}">
              <a16:creationId xmlns:a16="http://schemas.microsoft.com/office/drawing/2014/main" id="{00000000-0008-0000-0100-0000E5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6" name="TextBox 1085">
          <a:extLst>
            <a:ext uri="{FF2B5EF4-FFF2-40B4-BE49-F238E27FC236}">
              <a16:creationId xmlns:a16="http://schemas.microsoft.com/office/drawing/2014/main" id="{00000000-0008-0000-0100-0000E6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7" name="TextBox 1086">
          <a:extLst>
            <a:ext uri="{FF2B5EF4-FFF2-40B4-BE49-F238E27FC236}">
              <a16:creationId xmlns:a16="http://schemas.microsoft.com/office/drawing/2014/main" id="{00000000-0008-0000-0100-0000E7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8" name="TextBox 1087">
          <a:extLst>
            <a:ext uri="{FF2B5EF4-FFF2-40B4-BE49-F238E27FC236}">
              <a16:creationId xmlns:a16="http://schemas.microsoft.com/office/drawing/2014/main" id="{00000000-0008-0000-0100-0000E8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89" name="TextBox 1088">
          <a:extLst>
            <a:ext uri="{FF2B5EF4-FFF2-40B4-BE49-F238E27FC236}">
              <a16:creationId xmlns:a16="http://schemas.microsoft.com/office/drawing/2014/main" id="{00000000-0008-0000-0100-0000E9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0" name="TextBox 1089">
          <a:extLst>
            <a:ext uri="{FF2B5EF4-FFF2-40B4-BE49-F238E27FC236}">
              <a16:creationId xmlns:a16="http://schemas.microsoft.com/office/drawing/2014/main" id="{00000000-0008-0000-0100-0000E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1" name="TextBox 1090">
          <a:extLst>
            <a:ext uri="{FF2B5EF4-FFF2-40B4-BE49-F238E27FC236}">
              <a16:creationId xmlns:a16="http://schemas.microsoft.com/office/drawing/2014/main" id="{00000000-0008-0000-0100-0000E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2" name="TextBox 1091">
          <a:extLst>
            <a:ext uri="{FF2B5EF4-FFF2-40B4-BE49-F238E27FC236}">
              <a16:creationId xmlns:a16="http://schemas.microsoft.com/office/drawing/2014/main" id="{00000000-0008-0000-0100-0000E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3" name="TextBox 1092">
          <a:extLst>
            <a:ext uri="{FF2B5EF4-FFF2-40B4-BE49-F238E27FC236}">
              <a16:creationId xmlns:a16="http://schemas.microsoft.com/office/drawing/2014/main" id="{00000000-0008-0000-0100-0000E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4" name="TextBox 1093">
          <a:extLst>
            <a:ext uri="{FF2B5EF4-FFF2-40B4-BE49-F238E27FC236}">
              <a16:creationId xmlns:a16="http://schemas.microsoft.com/office/drawing/2014/main" id="{00000000-0008-0000-0100-0000E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5" name="TextBox 1094">
          <a:extLst>
            <a:ext uri="{FF2B5EF4-FFF2-40B4-BE49-F238E27FC236}">
              <a16:creationId xmlns:a16="http://schemas.microsoft.com/office/drawing/2014/main" id="{00000000-0008-0000-0100-0000E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6" name="TextBox 1095">
          <a:extLst>
            <a:ext uri="{FF2B5EF4-FFF2-40B4-BE49-F238E27FC236}">
              <a16:creationId xmlns:a16="http://schemas.microsoft.com/office/drawing/2014/main" id="{00000000-0008-0000-0100-0000F0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097" name="TextBox 1096">
          <a:extLst>
            <a:ext uri="{FF2B5EF4-FFF2-40B4-BE49-F238E27FC236}">
              <a16:creationId xmlns:a16="http://schemas.microsoft.com/office/drawing/2014/main" id="{00000000-0008-0000-0100-0000F1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98" name="TextBox 1097">
          <a:extLst>
            <a:ext uri="{FF2B5EF4-FFF2-40B4-BE49-F238E27FC236}">
              <a16:creationId xmlns:a16="http://schemas.microsoft.com/office/drawing/2014/main" id="{00000000-0008-0000-0100-0000F2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099" name="TextBox 1098">
          <a:extLst>
            <a:ext uri="{FF2B5EF4-FFF2-40B4-BE49-F238E27FC236}">
              <a16:creationId xmlns:a16="http://schemas.microsoft.com/office/drawing/2014/main" id="{00000000-0008-0000-0100-0000F3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0" name="TextBox 1099">
          <a:extLst>
            <a:ext uri="{FF2B5EF4-FFF2-40B4-BE49-F238E27FC236}">
              <a16:creationId xmlns:a16="http://schemas.microsoft.com/office/drawing/2014/main" id="{00000000-0008-0000-0100-0000F4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1" name="TextBox 1100">
          <a:extLst>
            <a:ext uri="{FF2B5EF4-FFF2-40B4-BE49-F238E27FC236}">
              <a16:creationId xmlns:a16="http://schemas.microsoft.com/office/drawing/2014/main" id="{00000000-0008-0000-0100-0000F5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2" name="TextBox 1101">
          <a:extLst>
            <a:ext uri="{FF2B5EF4-FFF2-40B4-BE49-F238E27FC236}">
              <a16:creationId xmlns:a16="http://schemas.microsoft.com/office/drawing/2014/main" id="{00000000-0008-0000-0100-0000F6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3" name="TextBox 1102">
          <a:extLst>
            <a:ext uri="{FF2B5EF4-FFF2-40B4-BE49-F238E27FC236}">
              <a16:creationId xmlns:a16="http://schemas.microsoft.com/office/drawing/2014/main" id="{00000000-0008-0000-0100-0000F7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4" name="TextBox 1103">
          <a:extLst>
            <a:ext uri="{FF2B5EF4-FFF2-40B4-BE49-F238E27FC236}">
              <a16:creationId xmlns:a16="http://schemas.microsoft.com/office/drawing/2014/main" id="{00000000-0008-0000-0100-0000F8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05" name="TextBox 1104">
          <a:extLst>
            <a:ext uri="{FF2B5EF4-FFF2-40B4-BE49-F238E27FC236}">
              <a16:creationId xmlns:a16="http://schemas.microsoft.com/office/drawing/2014/main" id="{00000000-0008-0000-0100-0000F901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06" name="TextBox 1105">
          <a:extLst>
            <a:ext uri="{FF2B5EF4-FFF2-40B4-BE49-F238E27FC236}">
              <a16:creationId xmlns:a16="http://schemas.microsoft.com/office/drawing/2014/main" id="{00000000-0008-0000-0100-0000FA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07" name="TextBox 1106">
          <a:extLst>
            <a:ext uri="{FF2B5EF4-FFF2-40B4-BE49-F238E27FC236}">
              <a16:creationId xmlns:a16="http://schemas.microsoft.com/office/drawing/2014/main" id="{00000000-0008-0000-0100-0000FB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08" name="TextBox 1107">
          <a:extLst>
            <a:ext uri="{FF2B5EF4-FFF2-40B4-BE49-F238E27FC236}">
              <a16:creationId xmlns:a16="http://schemas.microsoft.com/office/drawing/2014/main" id="{00000000-0008-0000-0100-0000FC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09" name="TextBox 1108">
          <a:extLst>
            <a:ext uri="{FF2B5EF4-FFF2-40B4-BE49-F238E27FC236}">
              <a16:creationId xmlns:a16="http://schemas.microsoft.com/office/drawing/2014/main" id="{00000000-0008-0000-0100-0000FD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0" name="TextBox 1109">
          <a:extLst>
            <a:ext uri="{FF2B5EF4-FFF2-40B4-BE49-F238E27FC236}">
              <a16:creationId xmlns:a16="http://schemas.microsoft.com/office/drawing/2014/main" id="{00000000-0008-0000-0100-0000FE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1" name="TextBox 1110">
          <a:extLst>
            <a:ext uri="{FF2B5EF4-FFF2-40B4-BE49-F238E27FC236}">
              <a16:creationId xmlns:a16="http://schemas.microsoft.com/office/drawing/2014/main" id="{00000000-0008-0000-0100-0000FF01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2" name="TextBox 1111">
          <a:extLst>
            <a:ext uri="{FF2B5EF4-FFF2-40B4-BE49-F238E27FC236}">
              <a16:creationId xmlns:a16="http://schemas.microsoft.com/office/drawing/2014/main" id="{00000000-0008-0000-0100-00000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3" name="TextBox 1112">
          <a:extLst>
            <a:ext uri="{FF2B5EF4-FFF2-40B4-BE49-F238E27FC236}">
              <a16:creationId xmlns:a16="http://schemas.microsoft.com/office/drawing/2014/main" id="{00000000-0008-0000-0100-00000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4" name="TextBox 1113">
          <a:extLst>
            <a:ext uri="{FF2B5EF4-FFF2-40B4-BE49-F238E27FC236}">
              <a16:creationId xmlns:a16="http://schemas.microsoft.com/office/drawing/2014/main" id="{00000000-0008-0000-0100-00000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5" name="TextBox 1114">
          <a:extLst>
            <a:ext uri="{FF2B5EF4-FFF2-40B4-BE49-F238E27FC236}">
              <a16:creationId xmlns:a16="http://schemas.microsoft.com/office/drawing/2014/main" id="{00000000-0008-0000-0100-00000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6" name="TextBox 1115">
          <a:extLst>
            <a:ext uri="{FF2B5EF4-FFF2-40B4-BE49-F238E27FC236}">
              <a16:creationId xmlns:a16="http://schemas.microsoft.com/office/drawing/2014/main" id="{00000000-0008-0000-0100-00000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7" name="TextBox 1116">
          <a:extLst>
            <a:ext uri="{FF2B5EF4-FFF2-40B4-BE49-F238E27FC236}">
              <a16:creationId xmlns:a16="http://schemas.microsoft.com/office/drawing/2014/main" id="{00000000-0008-0000-0100-00000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8" name="TextBox 1117">
          <a:extLst>
            <a:ext uri="{FF2B5EF4-FFF2-40B4-BE49-F238E27FC236}">
              <a16:creationId xmlns:a16="http://schemas.microsoft.com/office/drawing/2014/main" id="{00000000-0008-0000-0100-00000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19" name="TextBox 1118">
          <a:extLst>
            <a:ext uri="{FF2B5EF4-FFF2-40B4-BE49-F238E27FC236}">
              <a16:creationId xmlns:a16="http://schemas.microsoft.com/office/drawing/2014/main" id="{00000000-0008-0000-0100-00000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20" name="TextBox 1119">
          <a:extLst>
            <a:ext uri="{FF2B5EF4-FFF2-40B4-BE49-F238E27FC236}">
              <a16:creationId xmlns:a16="http://schemas.microsoft.com/office/drawing/2014/main" id="{00000000-0008-0000-0100-00000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21" name="TextBox 1120">
          <a:extLst>
            <a:ext uri="{FF2B5EF4-FFF2-40B4-BE49-F238E27FC236}">
              <a16:creationId xmlns:a16="http://schemas.microsoft.com/office/drawing/2014/main" id="{00000000-0008-0000-0100-00000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2" name="TextBox 1121">
          <a:extLst>
            <a:ext uri="{FF2B5EF4-FFF2-40B4-BE49-F238E27FC236}">
              <a16:creationId xmlns:a16="http://schemas.microsoft.com/office/drawing/2014/main" id="{00000000-0008-0000-0100-000022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3" name="TextBox 1122">
          <a:extLst>
            <a:ext uri="{FF2B5EF4-FFF2-40B4-BE49-F238E27FC236}">
              <a16:creationId xmlns:a16="http://schemas.microsoft.com/office/drawing/2014/main" id="{00000000-0008-0000-0100-000023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4" name="TextBox 1123">
          <a:extLst>
            <a:ext uri="{FF2B5EF4-FFF2-40B4-BE49-F238E27FC236}">
              <a16:creationId xmlns:a16="http://schemas.microsoft.com/office/drawing/2014/main" id="{00000000-0008-0000-0100-000024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5" name="TextBox 1124">
          <a:extLst>
            <a:ext uri="{FF2B5EF4-FFF2-40B4-BE49-F238E27FC236}">
              <a16:creationId xmlns:a16="http://schemas.microsoft.com/office/drawing/2014/main" id="{00000000-0008-0000-0100-000025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6" name="TextBox 1125">
          <a:extLst>
            <a:ext uri="{FF2B5EF4-FFF2-40B4-BE49-F238E27FC236}">
              <a16:creationId xmlns:a16="http://schemas.microsoft.com/office/drawing/2014/main" id="{00000000-0008-0000-0100-000026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7" name="TextBox 1126">
          <a:extLst>
            <a:ext uri="{FF2B5EF4-FFF2-40B4-BE49-F238E27FC236}">
              <a16:creationId xmlns:a16="http://schemas.microsoft.com/office/drawing/2014/main" id="{00000000-0008-0000-0100-000027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8" name="TextBox 1127">
          <a:extLst>
            <a:ext uri="{FF2B5EF4-FFF2-40B4-BE49-F238E27FC236}">
              <a16:creationId xmlns:a16="http://schemas.microsoft.com/office/drawing/2014/main" id="{00000000-0008-0000-0100-000028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106</xdr:row>
      <xdr:rowOff>0</xdr:rowOff>
    </xdr:from>
    <xdr:ext cx="184731" cy="264560"/>
    <xdr:sp macro="" textlink="">
      <xdr:nvSpPr>
        <xdr:cNvPr id="1129" name="TextBox 1128">
          <a:extLst>
            <a:ext uri="{FF2B5EF4-FFF2-40B4-BE49-F238E27FC236}">
              <a16:creationId xmlns:a16="http://schemas.microsoft.com/office/drawing/2014/main" id="{00000000-0008-0000-0100-000029020000}"/>
            </a:ext>
          </a:extLst>
        </xdr:cNvPr>
        <xdr:cNvSpPr txBox="1"/>
      </xdr:nvSpPr>
      <xdr:spPr>
        <a:xfrm>
          <a:off x="273409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0" name="TextBox 1129">
          <a:extLst>
            <a:ext uri="{FF2B5EF4-FFF2-40B4-BE49-F238E27FC236}">
              <a16:creationId xmlns:a16="http://schemas.microsoft.com/office/drawing/2014/main" id="{00000000-0008-0000-0100-00002A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1" name="TextBox 1130">
          <a:extLst>
            <a:ext uri="{FF2B5EF4-FFF2-40B4-BE49-F238E27FC236}">
              <a16:creationId xmlns:a16="http://schemas.microsoft.com/office/drawing/2014/main" id="{00000000-0008-0000-0100-00002B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2" name="TextBox 1131">
          <a:extLst>
            <a:ext uri="{FF2B5EF4-FFF2-40B4-BE49-F238E27FC236}">
              <a16:creationId xmlns:a16="http://schemas.microsoft.com/office/drawing/2014/main" id="{00000000-0008-0000-0100-00002C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3" name="TextBox 1132">
          <a:extLst>
            <a:ext uri="{FF2B5EF4-FFF2-40B4-BE49-F238E27FC236}">
              <a16:creationId xmlns:a16="http://schemas.microsoft.com/office/drawing/2014/main" id="{00000000-0008-0000-0100-00002D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4" name="TextBox 1133">
          <a:extLst>
            <a:ext uri="{FF2B5EF4-FFF2-40B4-BE49-F238E27FC236}">
              <a16:creationId xmlns:a16="http://schemas.microsoft.com/office/drawing/2014/main" id="{00000000-0008-0000-0100-00002E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5" name="TextBox 1134">
          <a:extLst>
            <a:ext uri="{FF2B5EF4-FFF2-40B4-BE49-F238E27FC236}">
              <a16:creationId xmlns:a16="http://schemas.microsoft.com/office/drawing/2014/main" id="{00000000-0008-0000-0100-00002F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6" name="TextBox 1135">
          <a:extLst>
            <a:ext uri="{FF2B5EF4-FFF2-40B4-BE49-F238E27FC236}">
              <a16:creationId xmlns:a16="http://schemas.microsoft.com/office/drawing/2014/main" id="{00000000-0008-0000-0100-000030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7" name="TextBox 1136">
          <a:extLst>
            <a:ext uri="{FF2B5EF4-FFF2-40B4-BE49-F238E27FC236}">
              <a16:creationId xmlns:a16="http://schemas.microsoft.com/office/drawing/2014/main" id="{00000000-0008-0000-0100-000031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8" name="TextBox 1137">
          <a:extLst>
            <a:ext uri="{FF2B5EF4-FFF2-40B4-BE49-F238E27FC236}">
              <a16:creationId xmlns:a16="http://schemas.microsoft.com/office/drawing/2014/main" id="{00000000-0008-0000-0100-000032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39" name="TextBox 1138">
          <a:extLst>
            <a:ext uri="{FF2B5EF4-FFF2-40B4-BE49-F238E27FC236}">
              <a16:creationId xmlns:a16="http://schemas.microsoft.com/office/drawing/2014/main" id="{00000000-0008-0000-0100-000033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0" name="TextBox 1139">
          <a:extLst>
            <a:ext uri="{FF2B5EF4-FFF2-40B4-BE49-F238E27FC236}">
              <a16:creationId xmlns:a16="http://schemas.microsoft.com/office/drawing/2014/main" id="{00000000-0008-0000-0100-000034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1" name="TextBox 1140">
          <a:extLst>
            <a:ext uri="{FF2B5EF4-FFF2-40B4-BE49-F238E27FC236}">
              <a16:creationId xmlns:a16="http://schemas.microsoft.com/office/drawing/2014/main" id="{00000000-0008-0000-0100-000035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2" name="TextBox 1141">
          <a:extLst>
            <a:ext uri="{FF2B5EF4-FFF2-40B4-BE49-F238E27FC236}">
              <a16:creationId xmlns:a16="http://schemas.microsoft.com/office/drawing/2014/main" id="{00000000-0008-0000-0100-000036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3" name="TextBox 1142">
          <a:extLst>
            <a:ext uri="{FF2B5EF4-FFF2-40B4-BE49-F238E27FC236}">
              <a16:creationId xmlns:a16="http://schemas.microsoft.com/office/drawing/2014/main" id="{00000000-0008-0000-0100-000037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4" name="TextBox 1143">
          <a:extLst>
            <a:ext uri="{FF2B5EF4-FFF2-40B4-BE49-F238E27FC236}">
              <a16:creationId xmlns:a16="http://schemas.microsoft.com/office/drawing/2014/main" id="{00000000-0008-0000-0100-000038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106</xdr:row>
      <xdr:rowOff>0</xdr:rowOff>
    </xdr:from>
    <xdr:ext cx="184731" cy="264560"/>
    <xdr:sp macro="" textlink="">
      <xdr:nvSpPr>
        <xdr:cNvPr id="1145" name="TextBox 1144">
          <a:extLst>
            <a:ext uri="{FF2B5EF4-FFF2-40B4-BE49-F238E27FC236}">
              <a16:creationId xmlns:a16="http://schemas.microsoft.com/office/drawing/2014/main" id="{00000000-0008-0000-0100-000039020000}"/>
            </a:ext>
          </a:extLst>
        </xdr:cNvPr>
        <xdr:cNvSpPr txBox="1"/>
      </xdr:nvSpPr>
      <xdr:spPr>
        <a:xfrm>
          <a:off x="89535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46" name="TextBox 1145">
          <a:extLst>
            <a:ext uri="{FF2B5EF4-FFF2-40B4-BE49-F238E27FC236}">
              <a16:creationId xmlns:a16="http://schemas.microsoft.com/office/drawing/2014/main" id="{C0A98228-374E-4E23-A4B2-4A4CD07FBA69}"/>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47" name="TextBox 1146">
          <a:extLst>
            <a:ext uri="{FF2B5EF4-FFF2-40B4-BE49-F238E27FC236}">
              <a16:creationId xmlns:a16="http://schemas.microsoft.com/office/drawing/2014/main" id="{0D8DEF85-55A7-4312-B1B4-226C46831FE2}"/>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48" name="TextBox 1147">
          <a:extLst>
            <a:ext uri="{FF2B5EF4-FFF2-40B4-BE49-F238E27FC236}">
              <a16:creationId xmlns:a16="http://schemas.microsoft.com/office/drawing/2014/main" id="{969F56C5-AA13-4DA5-8EBF-CDD8F598575E}"/>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49" name="TextBox 1148">
          <a:extLst>
            <a:ext uri="{FF2B5EF4-FFF2-40B4-BE49-F238E27FC236}">
              <a16:creationId xmlns:a16="http://schemas.microsoft.com/office/drawing/2014/main" id="{785C09F3-AC33-4EB5-85F8-E06E16D5C8B8}"/>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1150" name="TextBox 1149">
          <a:extLst>
            <a:ext uri="{FF2B5EF4-FFF2-40B4-BE49-F238E27FC236}">
              <a16:creationId xmlns:a16="http://schemas.microsoft.com/office/drawing/2014/main" id="{15C84669-18DA-4B66-AF3C-672BDFC77D7C}"/>
            </a:ext>
          </a:extLst>
        </xdr:cNvPr>
        <xdr:cNvSpPr txBox="1"/>
      </xdr:nvSpPr>
      <xdr:spPr>
        <a:xfrm flipH="1">
          <a:off x="314325"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51" name="TextBox 1150">
          <a:extLst>
            <a:ext uri="{FF2B5EF4-FFF2-40B4-BE49-F238E27FC236}">
              <a16:creationId xmlns:a16="http://schemas.microsoft.com/office/drawing/2014/main" id="{C0A98228-374E-4E23-A4B2-4A4CD07FBA69}"/>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52" name="TextBox 1151">
          <a:extLst>
            <a:ext uri="{FF2B5EF4-FFF2-40B4-BE49-F238E27FC236}">
              <a16:creationId xmlns:a16="http://schemas.microsoft.com/office/drawing/2014/main" id="{0D8DEF85-55A7-4312-B1B4-226C46831FE2}"/>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53" name="TextBox 1152">
          <a:extLst>
            <a:ext uri="{FF2B5EF4-FFF2-40B4-BE49-F238E27FC236}">
              <a16:creationId xmlns:a16="http://schemas.microsoft.com/office/drawing/2014/main" id="{969F56C5-AA13-4DA5-8EBF-CDD8F598575E}"/>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106</xdr:row>
      <xdr:rowOff>0</xdr:rowOff>
    </xdr:from>
    <xdr:ext cx="184731" cy="264560"/>
    <xdr:sp macro="" textlink="">
      <xdr:nvSpPr>
        <xdr:cNvPr id="1154" name="TextBox 1153">
          <a:extLst>
            <a:ext uri="{FF2B5EF4-FFF2-40B4-BE49-F238E27FC236}">
              <a16:creationId xmlns:a16="http://schemas.microsoft.com/office/drawing/2014/main" id="{785C09F3-AC33-4EB5-85F8-E06E16D5C8B8}"/>
            </a:ext>
          </a:extLst>
        </xdr:cNvPr>
        <xdr:cNvSpPr txBox="1"/>
      </xdr:nvSpPr>
      <xdr:spPr>
        <a:xfrm>
          <a:off x="991015"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55" name="TextBox 1154">
          <a:extLst>
            <a:ext uri="{FF2B5EF4-FFF2-40B4-BE49-F238E27FC236}">
              <a16:creationId xmlns:a16="http://schemas.microsoft.com/office/drawing/2014/main" id="{63154081-8FB7-428B-8067-BFBF475B447B}"/>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56" name="TextBox 1155">
          <a:extLst>
            <a:ext uri="{FF2B5EF4-FFF2-40B4-BE49-F238E27FC236}">
              <a16:creationId xmlns:a16="http://schemas.microsoft.com/office/drawing/2014/main" id="{34BD10F2-383D-4CF2-B5AF-DEB5F5D6312F}"/>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57" name="TextBox 1156">
          <a:extLst>
            <a:ext uri="{FF2B5EF4-FFF2-40B4-BE49-F238E27FC236}">
              <a16:creationId xmlns:a16="http://schemas.microsoft.com/office/drawing/2014/main" id="{295047CC-7E61-46BF-8A25-7B9F9973ACF5}"/>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106</xdr:row>
      <xdr:rowOff>0</xdr:rowOff>
    </xdr:from>
    <xdr:ext cx="1305341" cy="264560"/>
    <xdr:sp macro="" textlink="">
      <xdr:nvSpPr>
        <xdr:cNvPr id="1158" name="TextBox 1157">
          <a:extLst>
            <a:ext uri="{FF2B5EF4-FFF2-40B4-BE49-F238E27FC236}">
              <a16:creationId xmlns:a16="http://schemas.microsoft.com/office/drawing/2014/main" id="{15C84669-18DA-4B66-AF3C-672BDFC77D7C}"/>
            </a:ext>
          </a:extLst>
        </xdr:cNvPr>
        <xdr:cNvSpPr txBox="1"/>
      </xdr:nvSpPr>
      <xdr:spPr>
        <a:xfrm flipH="1">
          <a:off x="314325"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59" name="TextBox 1158">
          <a:extLst>
            <a:ext uri="{FF2B5EF4-FFF2-40B4-BE49-F238E27FC236}">
              <a16:creationId xmlns:a16="http://schemas.microsoft.com/office/drawing/2014/main" id="{C0A98228-374E-4E23-A4B2-4A4CD07FBA69}"/>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60" name="TextBox 1159">
          <a:extLst>
            <a:ext uri="{FF2B5EF4-FFF2-40B4-BE49-F238E27FC236}">
              <a16:creationId xmlns:a16="http://schemas.microsoft.com/office/drawing/2014/main" id="{0D8DEF85-55A7-4312-B1B4-226C46831FE2}"/>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61" name="TextBox 1160">
          <a:extLst>
            <a:ext uri="{FF2B5EF4-FFF2-40B4-BE49-F238E27FC236}">
              <a16:creationId xmlns:a16="http://schemas.microsoft.com/office/drawing/2014/main" id="{969F56C5-AA13-4DA5-8EBF-CDD8F598575E}"/>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84731" cy="264560"/>
    <xdr:sp macro="" textlink="">
      <xdr:nvSpPr>
        <xdr:cNvPr id="1162" name="TextBox 1161">
          <a:extLst>
            <a:ext uri="{FF2B5EF4-FFF2-40B4-BE49-F238E27FC236}">
              <a16:creationId xmlns:a16="http://schemas.microsoft.com/office/drawing/2014/main" id="{785C09F3-AC33-4EB5-85F8-E06E16D5C8B8}"/>
            </a:ext>
          </a:extLst>
        </xdr:cNvPr>
        <xdr:cNvSpPr txBox="1"/>
      </xdr:nvSpPr>
      <xdr:spPr>
        <a:xfrm>
          <a:off x="99060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63" name="TextBox 1162">
          <a:extLst>
            <a:ext uri="{FF2B5EF4-FFF2-40B4-BE49-F238E27FC236}">
              <a16:creationId xmlns:a16="http://schemas.microsoft.com/office/drawing/2014/main" id="{63154081-8FB7-428B-8067-BFBF475B447B}"/>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64" name="TextBox 1163">
          <a:extLst>
            <a:ext uri="{FF2B5EF4-FFF2-40B4-BE49-F238E27FC236}">
              <a16:creationId xmlns:a16="http://schemas.microsoft.com/office/drawing/2014/main" id="{34BD10F2-383D-4CF2-B5AF-DEB5F5D6312F}"/>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106</xdr:row>
      <xdr:rowOff>0</xdr:rowOff>
    </xdr:from>
    <xdr:ext cx="184731" cy="264560"/>
    <xdr:sp macro="" textlink="">
      <xdr:nvSpPr>
        <xdr:cNvPr id="1165" name="TextBox 1164">
          <a:extLst>
            <a:ext uri="{FF2B5EF4-FFF2-40B4-BE49-F238E27FC236}">
              <a16:creationId xmlns:a16="http://schemas.microsoft.com/office/drawing/2014/main" id="{295047CC-7E61-46BF-8A25-7B9F9973ACF5}"/>
            </a:ext>
          </a:extLst>
        </xdr:cNvPr>
        <xdr:cNvSpPr txBox="1"/>
      </xdr:nvSpPr>
      <xdr:spPr>
        <a:xfrm>
          <a:off x="168634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106</xdr:row>
      <xdr:rowOff>0</xdr:rowOff>
    </xdr:from>
    <xdr:ext cx="1305341" cy="264560"/>
    <xdr:sp macro="" textlink="">
      <xdr:nvSpPr>
        <xdr:cNvPr id="1166" name="TextBox 1165">
          <a:extLst>
            <a:ext uri="{FF2B5EF4-FFF2-40B4-BE49-F238E27FC236}">
              <a16:creationId xmlns:a16="http://schemas.microsoft.com/office/drawing/2014/main" id="{15C84669-18DA-4B66-AF3C-672BDFC77D7C}"/>
            </a:ext>
          </a:extLst>
        </xdr:cNvPr>
        <xdr:cNvSpPr txBox="1"/>
      </xdr:nvSpPr>
      <xdr:spPr>
        <a:xfrm flipH="1">
          <a:off x="990600"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67" name="TextBox 1166">
          <a:extLst>
            <a:ext uri="{FF2B5EF4-FFF2-40B4-BE49-F238E27FC236}">
              <a16:creationId xmlns:a16="http://schemas.microsoft.com/office/drawing/2014/main" id="{00000000-0008-0000-0100-00001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68" name="TextBox 1167">
          <a:extLst>
            <a:ext uri="{FF2B5EF4-FFF2-40B4-BE49-F238E27FC236}">
              <a16:creationId xmlns:a16="http://schemas.microsoft.com/office/drawing/2014/main" id="{00000000-0008-0000-0100-00001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69" name="TextBox 1168">
          <a:extLst>
            <a:ext uri="{FF2B5EF4-FFF2-40B4-BE49-F238E27FC236}">
              <a16:creationId xmlns:a16="http://schemas.microsoft.com/office/drawing/2014/main" id="{00000000-0008-0000-0100-00001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0" name="TextBox 1169">
          <a:extLst>
            <a:ext uri="{FF2B5EF4-FFF2-40B4-BE49-F238E27FC236}">
              <a16:creationId xmlns:a16="http://schemas.microsoft.com/office/drawing/2014/main" id="{00000000-0008-0000-0100-00001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1" name="TextBox 1170">
          <a:extLst>
            <a:ext uri="{FF2B5EF4-FFF2-40B4-BE49-F238E27FC236}">
              <a16:creationId xmlns:a16="http://schemas.microsoft.com/office/drawing/2014/main" id="{00000000-0008-0000-0100-00003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2" name="TextBox 1171">
          <a:extLst>
            <a:ext uri="{FF2B5EF4-FFF2-40B4-BE49-F238E27FC236}">
              <a16:creationId xmlns:a16="http://schemas.microsoft.com/office/drawing/2014/main" id="{00000000-0008-0000-0100-00003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3" name="TextBox 1172">
          <a:extLst>
            <a:ext uri="{FF2B5EF4-FFF2-40B4-BE49-F238E27FC236}">
              <a16:creationId xmlns:a16="http://schemas.microsoft.com/office/drawing/2014/main" id="{00000000-0008-0000-0100-00003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4" name="TextBox 1173">
          <a:extLst>
            <a:ext uri="{FF2B5EF4-FFF2-40B4-BE49-F238E27FC236}">
              <a16:creationId xmlns:a16="http://schemas.microsoft.com/office/drawing/2014/main" id="{00000000-0008-0000-0100-00003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5" name="TextBox 1174">
          <a:extLst>
            <a:ext uri="{FF2B5EF4-FFF2-40B4-BE49-F238E27FC236}">
              <a16:creationId xmlns:a16="http://schemas.microsoft.com/office/drawing/2014/main" id="{00000000-0008-0000-0100-00006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6" name="TextBox 1175">
          <a:extLst>
            <a:ext uri="{FF2B5EF4-FFF2-40B4-BE49-F238E27FC236}">
              <a16:creationId xmlns:a16="http://schemas.microsoft.com/office/drawing/2014/main" id="{00000000-0008-0000-0100-00006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7" name="TextBox 1176">
          <a:extLst>
            <a:ext uri="{FF2B5EF4-FFF2-40B4-BE49-F238E27FC236}">
              <a16:creationId xmlns:a16="http://schemas.microsoft.com/office/drawing/2014/main" id="{00000000-0008-0000-0100-00006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8" name="TextBox 1177">
          <a:extLst>
            <a:ext uri="{FF2B5EF4-FFF2-40B4-BE49-F238E27FC236}">
              <a16:creationId xmlns:a16="http://schemas.microsoft.com/office/drawing/2014/main" id="{00000000-0008-0000-0100-00006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79" name="TextBox 1178">
          <a:extLst>
            <a:ext uri="{FF2B5EF4-FFF2-40B4-BE49-F238E27FC236}">
              <a16:creationId xmlns:a16="http://schemas.microsoft.com/office/drawing/2014/main" id="{00000000-0008-0000-0100-00006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0" name="TextBox 1179">
          <a:extLst>
            <a:ext uri="{FF2B5EF4-FFF2-40B4-BE49-F238E27FC236}">
              <a16:creationId xmlns:a16="http://schemas.microsoft.com/office/drawing/2014/main" id="{00000000-0008-0000-0100-00006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1" name="TextBox 1180">
          <a:extLst>
            <a:ext uri="{FF2B5EF4-FFF2-40B4-BE49-F238E27FC236}">
              <a16:creationId xmlns:a16="http://schemas.microsoft.com/office/drawing/2014/main" id="{00000000-0008-0000-0100-00006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2" name="TextBox 1181">
          <a:extLst>
            <a:ext uri="{FF2B5EF4-FFF2-40B4-BE49-F238E27FC236}">
              <a16:creationId xmlns:a16="http://schemas.microsoft.com/office/drawing/2014/main" id="{00000000-0008-0000-0100-00006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3" name="TextBox 1182">
          <a:extLst>
            <a:ext uri="{FF2B5EF4-FFF2-40B4-BE49-F238E27FC236}">
              <a16:creationId xmlns:a16="http://schemas.microsoft.com/office/drawing/2014/main" id="{00000000-0008-0000-0100-00006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4" name="TextBox 1183">
          <a:extLst>
            <a:ext uri="{FF2B5EF4-FFF2-40B4-BE49-F238E27FC236}">
              <a16:creationId xmlns:a16="http://schemas.microsoft.com/office/drawing/2014/main" id="{00000000-0008-0000-0100-00006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5" name="TextBox 1184">
          <a:extLst>
            <a:ext uri="{FF2B5EF4-FFF2-40B4-BE49-F238E27FC236}">
              <a16:creationId xmlns:a16="http://schemas.microsoft.com/office/drawing/2014/main" id="{00000000-0008-0000-0100-00007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6" name="TextBox 1185">
          <a:extLst>
            <a:ext uri="{FF2B5EF4-FFF2-40B4-BE49-F238E27FC236}">
              <a16:creationId xmlns:a16="http://schemas.microsoft.com/office/drawing/2014/main" id="{00000000-0008-0000-0100-00007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7" name="TextBox 1186">
          <a:extLst>
            <a:ext uri="{FF2B5EF4-FFF2-40B4-BE49-F238E27FC236}">
              <a16:creationId xmlns:a16="http://schemas.microsoft.com/office/drawing/2014/main" id="{00000000-0008-0000-0100-00007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8" name="TextBox 1187">
          <a:extLst>
            <a:ext uri="{FF2B5EF4-FFF2-40B4-BE49-F238E27FC236}">
              <a16:creationId xmlns:a16="http://schemas.microsoft.com/office/drawing/2014/main" id="{00000000-0008-0000-0100-00007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89" name="TextBox 1188">
          <a:extLst>
            <a:ext uri="{FF2B5EF4-FFF2-40B4-BE49-F238E27FC236}">
              <a16:creationId xmlns:a16="http://schemas.microsoft.com/office/drawing/2014/main" id="{00000000-0008-0000-0100-00007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0" name="TextBox 1189">
          <a:extLst>
            <a:ext uri="{FF2B5EF4-FFF2-40B4-BE49-F238E27FC236}">
              <a16:creationId xmlns:a16="http://schemas.microsoft.com/office/drawing/2014/main" id="{00000000-0008-0000-0100-00007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1" name="TextBox 1190">
          <a:extLst>
            <a:ext uri="{FF2B5EF4-FFF2-40B4-BE49-F238E27FC236}">
              <a16:creationId xmlns:a16="http://schemas.microsoft.com/office/drawing/2014/main" id="{00000000-0008-0000-0100-00007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2" name="TextBox 1191">
          <a:extLst>
            <a:ext uri="{FF2B5EF4-FFF2-40B4-BE49-F238E27FC236}">
              <a16:creationId xmlns:a16="http://schemas.microsoft.com/office/drawing/2014/main" id="{00000000-0008-0000-0100-00007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3" name="TextBox 1192">
          <a:extLst>
            <a:ext uri="{FF2B5EF4-FFF2-40B4-BE49-F238E27FC236}">
              <a16:creationId xmlns:a16="http://schemas.microsoft.com/office/drawing/2014/main" id="{00000000-0008-0000-0100-00008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4" name="TextBox 1193">
          <a:extLst>
            <a:ext uri="{FF2B5EF4-FFF2-40B4-BE49-F238E27FC236}">
              <a16:creationId xmlns:a16="http://schemas.microsoft.com/office/drawing/2014/main" id="{00000000-0008-0000-0100-00008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5" name="TextBox 1194">
          <a:extLst>
            <a:ext uri="{FF2B5EF4-FFF2-40B4-BE49-F238E27FC236}">
              <a16:creationId xmlns:a16="http://schemas.microsoft.com/office/drawing/2014/main" id="{00000000-0008-0000-0100-0000B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6" name="TextBox 1195">
          <a:extLst>
            <a:ext uri="{FF2B5EF4-FFF2-40B4-BE49-F238E27FC236}">
              <a16:creationId xmlns:a16="http://schemas.microsoft.com/office/drawing/2014/main" id="{00000000-0008-0000-0100-0000B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7" name="TextBox 1196">
          <a:extLst>
            <a:ext uri="{FF2B5EF4-FFF2-40B4-BE49-F238E27FC236}">
              <a16:creationId xmlns:a16="http://schemas.microsoft.com/office/drawing/2014/main" id="{00000000-0008-0000-0100-0000B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8" name="TextBox 1197">
          <a:extLst>
            <a:ext uri="{FF2B5EF4-FFF2-40B4-BE49-F238E27FC236}">
              <a16:creationId xmlns:a16="http://schemas.microsoft.com/office/drawing/2014/main" id="{00000000-0008-0000-0100-0000B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199" name="TextBox 1198">
          <a:extLst>
            <a:ext uri="{FF2B5EF4-FFF2-40B4-BE49-F238E27FC236}">
              <a16:creationId xmlns:a16="http://schemas.microsoft.com/office/drawing/2014/main" id="{00000000-0008-0000-0100-0000C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0" name="TextBox 1199">
          <a:extLst>
            <a:ext uri="{FF2B5EF4-FFF2-40B4-BE49-F238E27FC236}">
              <a16:creationId xmlns:a16="http://schemas.microsoft.com/office/drawing/2014/main" id="{00000000-0008-0000-0100-0000C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1" name="TextBox 1200">
          <a:extLst>
            <a:ext uri="{FF2B5EF4-FFF2-40B4-BE49-F238E27FC236}">
              <a16:creationId xmlns:a16="http://schemas.microsoft.com/office/drawing/2014/main" id="{00000000-0008-0000-0100-0000D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2" name="TextBox 1201">
          <a:extLst>
            <a:ext uri="{FF2B5EF4-FFF2-40B4-BE49-F238E27FC236}">
              <a16:creationId xmlns:a16="http://schemas.microsoft.com/office/drawing/2014/main" id="{00000000-0008-0000-0100-0000D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3" name="TextBox 1202">
          <a:extLst>
            <a:ext uri="{FF2B5EF4-FFF2-40B4-BE49-F238E27FC236}">
              <a16:creationId xmlns:a16="http://schemas.microsoft.com/office/drawing/2014/main" id="{00000000-0008-0000-0100-0000E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4" name="TextBox 1203">
          <a:extLst>
            <a:ext uri="{FF2B5EF4-FFF2-40B4-BE49-F238E27FC236}">
              <a16:creationId xmlns:a16="http://schemas.microsoft.com/office/drawing/2014/main" id="{00000000-0008-0000-0100-0000E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5" name="TextBox 1204">
          <a:extLst>
            <a:ext uri="{FF2B5EF4-FFF2-40B4-BE49-F238E27FC236}">
              <a16:creationId xmlns:a16="http://schemas.microsoft.com/office/drawing/2014/main" id="{00000000-0008-0000-0100-0000E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6" name="TextBox 1205">
          <a:extLst>
            <a:ext uri="{FF2B5EF4-FFF2-40B4-BE49-F238E27FC236}">
              <a16:creationId xmlns:a16="http://schemas.microsoft.com/office/drawing/2014/main" id="{00000000-0008-0000-0100-0000E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7" name="TextBox 1206">
          <a:extLst>
            <a:ext uri="{FF2B5EF4-FFF2-40B4-BE49-F238E27FC236}">
              <a16:creationId xmlns:a16="http://schemas.microsoft.com/office/drawing/2014/main" id="{00000000-0008-0000-0100-0000E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8" name="TextBox 1207">
          <a:extLst>
            <a:ext uri="{FF2B5EF4-FFF2-40B4-BE49-F238E27FC236}">
              <a16:creationId xmlns:a16="http://schemas.microsoft.com/office/drawing/2014/main" id="{00000000-0008-0000-0100-0000E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09" name="TextBox 1208">
          <a:extLst>
            <a:ext uri="{FF2B5EF4-FFF2-40B4-BE49-F238E27FC236}">
              <a16:creationId xmlns:a16="http://schemas.microsoft.com/office/drawing/2014/main" id="{00000000-0008-0000-0100-0000E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0" name="TextBox 1209">
          <a:extLst>
            <a:ext uri="{FF2B5EF4-FFF2-40B4-BE49-F238E27FC236}">
              <a16:creationId xmlns:a16="http://schemas.microsoft.com/office/drawing/2014/main" id="{00000000-0008-0000-0100-0000E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1" name="TextBox 1210">
          <a:extLst>
            <a:ext uri="{FF2B5EF4-FFF2-40B4-BE49-F238E27FC236}">
              <a16:creationId xmlns:a16="http://schemas.microsoft.com/office/drawing/2014/main" id="{00000000-0008-0000-0100-0000E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2" name="TextBox 1211">
          <a:extLst>
            <a:ext uri="{FF2B5EF4-FFF2-40B4-BE49-F238E27FC236}">
              <a16:creationId xmlns:a16="http://schemas.microsoft.com/office/drawing/2014/main" id="{00000000-0008-0000-0100-0000E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3" name="TextBox 1212">
          <a:extLst>
            <a:ext uri="{FF2B5EF4-FFF2-40B4-BE49-F238E27FC236}">
              <a16:creationId xmlns:a16="http://schemas.microsoft.com/office/drawing/2014/main" id="{00000000-0008-0000-0100-0000F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4" name="TextBox 1213">
          <a:extLst>
            <a:ext uri="{FF2B5EF4-FFF2-40B4-BE49-F238E27FC236}">
              <a16:creationId xmlns:a16="http://schemas.microsoft.com/office/drawing/2014/main" id="{00000000-0008-0000-0100-0000F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5" name="TextBox 1214">
          <a:extLst>
            <a:ext uri="{FF2B5EF4-FFF2-40B4-BE49-F238E27FC236}">
              <a16:creationId xmlns:a16="http://schemas.microsoft.com/office/drawing/2014/main" id="{00000000-0008-0000-0100-0000F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6" name="TextBox 1215">
          <a:extLst>
            <a:ext uri="{FF2B5EF4-FFF2-40B4-BE49-F238E27FC236}">
              <a16:creationId xmlns:a16="http://schemas.microsoft.com/office/drawing/2014/main" id="{00000000-0008-0000-0100-0000F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7" name="TextBox 1216">
          <a:extLst>
            <a:ext uri="{FF2B5EF4-FFF2-40B4-BE49-F238E27FC236}">
              <a16:creationId xmlns:a16="http://schemas.microsoft.com/office/drawing/2014/main" id="{00000000-0008-0000-0100-0000F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8" name="TextBox 1217">
          <a:extLst>
            <a:ext uri="{FF2B5EF4-FFF2-40B4-BE49-F238E27FC236}">
              <a16:creationId xmlns:a16="http://schemas.microsoft.com/office/drawing/2014/main" id="{00000000-0008-0000-0100-0000F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19" name="TextBox 1218">
          <a:extLst>
            <a:ext uri="{FF2B5EF4-FFF2-40B4-BE49-F238E27FC236}">
              <a16:creationId xmlns:a16="http://schemas.microsoft.com/office/drawing/2014/main" id="{00000000-0008-0000-0100-0000F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0" name="TextBox 1219">
          <a:extLst>
            <a:ext uri="{FF2B5EF4-FFF2-40B4-BE49-F238E27FC236}">
              <a16:creationId xmlns:a16="http://schemas.microsoft.com/office/drawing/2014/main" id="{00000000-0008-0000-0100-0000F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1" name="TextBox 1220">
          <a:extLst>
            <a:ext uri="{FF2B5EF4-FFF2-40B4-BE49-F238E27FC236}">
              <a16:creationId xmlns:a16="http://schemas.microsoft.com/office/drawing/2014/main" id="{00000000-0008-0000-0100-00000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2" name="TextBox 1221">
          <a:extLst>
            <a:ext uri="{FF2B5EF4-FFF2-40B4-BE49-F238E27FC236}">
              <a16:creationId xmlns:a16="http://schemas.microsoft.com/office/drawing/2014/main" id="{00000000-0008-0000-0100-00000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3" name="TextBox 1222">
          <a:extLst>
            <a:ext uri="{FF2B5EF4-FFF2-40B4-BE49-F238E27FC236}">
              <a16:creationId xmlns:a16="http://schemas.microsoft.com/office/drawing/2014/main" id="{00000000-0008-0000-0100-00006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4" name="TextBox 1223">
          <a:extLst>
            <a:ext uri="{FF2B5EF4-FFF2-40B4-BE49-F238E27FC236}">
              <a16:creationId xmlns:a16="http://schemas.microsoft.com/office/drawing/2014/main" id="{00000000-0008-0000-0100-00006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5" name="TextBox 1224">
          <a:extLst>
            <a:ext uri="{FF2B5EF4-FFF2-40B4-BE49-F238E27FC236}">
              <a16:creationId xmlns:a16="http://schemas.microsoft.com/office/drawing/2014/main" id="{00000000-0008-0000-0100-00007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6" name="TextBox 1225">
          <a:extLst>
            <a:ext uri="{FF2B5EF4-FFF2-40B4-BE49-F238E27FC236}">
              <a16:creationId xmlns:a16="http://schemas.microsoft.com/office/drawing/2014/main" id="{00000000-0008-0000-0100-00007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7" name="TextBox 1226">
          <a:extLst>
            <a:ext uri="{FF2B5EF4-FFF2-40B4-BE49-F238E27FC236}">
              <a16:creationId xmlns:a16="http://schemas.microsoft.com/office/drawing/2014/main" id="{00000000-0008-0000-0100-00007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8" name="TextBox 1227">
          <a:extLst>
            <a:ext uri="{FF2B5EF4-FFF2-40B4-BE49-F238E27FC236}">
              <a16:creationId xmlns:a16="http://schemas.microsoft.com/office/drawing/2014/main" id="{00000000-0008-0000-0100-00007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29" name="TextBox 1228">
          <a:extLst>
            <a:ext uri="{FF2B5EF4-FFF2-40B4-BE49-F238E27FC236}">
              <a16:creationId xmlns:a16="http://schemas.microsoft.com/office/drawing/2014/main" id="{00000000-0008-0000-0100-00008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0" name="TextBox 1229">
          <a:extLst>
            <a:ext uri="{FF2B5EF4-FFF2-40B4-BE49-F238E27FC236}">
              <a16:creationId xmlns:a16="http://schemas.microsoft.com/office/drawing/2014/main" id="{00000000-0008-0000-0100-00008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1" name="TextBox 1230">
          <a:extLst>
            <a:ext uri="{FF2B5EF4-FFF2-40B4-BE49-F238E27FC236}">
              <a16:creationId xmlns:a16="http://schemas.microsoft.com/office/drawing/2014/main" id="{00000000-0008-0000-0100-0000E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2" name="TextBox 1231">
          <a:extLst>
            <a:ext uri="{FF2B5EF4-FFF2-40B4-BE49-F238E27FC236}">
              <a16:creationId xmlns:a16="http://schemas.microsoft.com/office/drawing/2014/main" id="{00000000-0008-0000-0100-0000E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3" name="TextBox 1232">
          <a:extLst>
            <a:ext uri="{FF2B5EF4-FFF2-40B4-BE49-F238E27FC236}">
              <a16:creationId xmlns:a16="http://schemas.microsoft.com/office/drawing/2014/main" id="{00000000-0008-0000-0100-0000F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4" name="TextBox 1233">
          <a:extLst>
            <a:ext uri="{FF2B5EF4-FFF2-40B4-BE49-F238E27FC236}">
              <a16:creationId xmlns:a16="http://schemas.microsoft.com/office/drawing/2014/main" id="{00000000-0008-0000-0100-0000F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5" name="TextBox 1234">
          <a:extLst>
            <a:ext uri="{FF2B5EF4-FFF2-40B4-BE49-F238E27FC236}">
              <a16:creationId xmlns:a16="http://schemas.microsoft.com/office/drawing/2014/main" id="{00000000-0008-0000-0100-0000F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6" name="TextBox 1235">
          <a:extLst>
            <a:ext uri="{FF2B5EF4-FFF2-40B4-BE49-F238E27FC236}">
              <a16:creationId xmlns:a16="http://schemas.microsoft.com/office/drawing/2014/main" id="{00000000-0008-0000-0100-0000F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7" name="TextBox 1236">
          <a:extLst>
            <a:ext uri="{FF2B5EF4-FFF2-40B4-BE49-F238E27FC236}">
              <a16:creationId xmlns:a16="http://schemas.microsoft.com/office/drawing/2014/main" id="{00000000-0008-0000-0100-00000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8" name="TextBox 1237">
          <a:extLst>
            <a:ext uri="{FF2B5EF4-FFF2-40B4-BE49-F238E27FC236}">
              <a16:creationId xmlns:a16="http://schemas.microsoft.com/office/drawing/2014/main" id="{00000000-0008-0000-0100-00000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39" name="TextBox 1238">
          <a:extLst>
            <a:ext uri="{FF2B5EF4-FFF2-40B4-BE49-F238E27FC236}">
              <a16:creationId xmlns:a16="http://schemas.microsoft.com/office/drawing/2014/main" id="{00000000-0008-0000-0100-0000B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0" name="TextBox 1239">
          <a:extLst>
            <a:ext uri="{FF2B5EF4-FFF2-40B4-BE49-F238E27FC236}">
              <a16:creationId xmlns:a16="http://schemas.microsoft.com/office/drawing/2014/main" id="{00000000-0008-0000-0100-0000B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1" name="TextBox 1240">
          <a:extLst>
            <a:ext uri="{FF2B5EF4-FFF2-40B4-BE49-F238E27FC236}">
              <a16:creationId xmlns:a16="http://schemas.microsoft.com/office/drawing/2014/main" id="{00000000-0008-0000-0100-0000B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2" name="TextBox 1241">
          <a:extLst>
            <a:ext uri="{FF2B5EF4-FFF2-40B4-BE49-F238E27FC236}">
              <a16:creationId xmlns:a16="http://schemas.microsoft.com/office/drawing/2014/main" id="{00000000-0008-0000-0100-0000B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3" name="TextBox 1242">
          <a:extLst>
            <a:ext uri="{FF2B5EF4-FFF2-40B4-BE49-F238E27FC236}">
              <a16:creationId xmlns:a16="http://schemas.microsoft.com/office/drawing/2014/main" id="{00000000-0008-0000-0100-0000C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4" name="TextBox 1243">
          <a:extLst>
            <a:ext uri="{FF2B5EF4-FFF2-40B4-BE49-F238E27FC236}">
              <a16:creationId xmlns:a16="http://schemas.microsoft.com/office/drawing/2014/main" id="{00000000-0008-0000-0100-0000C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5" name="TextBox 1244">
          <a:extLst>
            <a:ext uri="{FF2B5EF4-FFF2-40B4-BE49-F238E27FC236}">
              <a16:creationId xmlns:a16="http://schemas.microsoft.com/office/drawing/2014/main" id="{00000000-0008-0000-0100-0000D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6" name="TextBox 1245">
          <a:extLst>
            <a:ext uri="{FF2B5EF4-FFF2-40B4-BE49-F238E27FC236}">
              <a16:creationId xmlns:a16="http://schemas.microsoft.com/office/drawing/2014/main" id="{00000000-0008-0000-0100-0000D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7" name="TextBox 1246">
          <a:extLst>
            <a:ext uri="{FF2B5EF4-FFF2-40B4-BE49-F238E27FC236}">
              <a16:creationId xmlns:a16="http://schemas.microsoft.com/office/drawing/2014/main" id="{00000000-0008-0000-0100-0000E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8" name="TextBox 1247">
          <a:extLst>
            <a:ext uri="{FF2B5EF4-FFF2-40B4-BE49-F238E27FC236}">
              <a16:creationId xmlns:a16="http://schemas.microsoft.com/office/drawing/2014/main" id="{00000000-0008-0000-0100-0000E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49" name="TextBox 1248">
          <a:extLst>
            <a:ext uri="{FF2B5EF4-FFF2-40B4-BE49-F238E27FC236}">
              <a16:creationId xmlns:a16="http://schemas.microsoft.com/office/drawing/2014/main" id="{00000000-0008-0000-0100-0000E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0" name="TextBox 1249">
          <a:extLst>
            <a:ext uri="{FF2B5EF4-FFF2-40B4-BE49-F238E27FC236}">
              <a16:creationId xmlns:a16="http://schemas.microsoft.com/office/drawing/2014/main" id="{00000000-0008-0000-0100-0000E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1" name="TextBox 1250">
          <a:extLst>
            <a:ext uri="{FF2B5EF4-FFF2-40B4-BE49-F238E27FC236}">
              <a16:creationId xmlns:a16="http://schemas.microsoft.com/office/drawing/2014/main" id="{00000000-0008-0000-0100-0000E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2" name="TextBox 1251">
          <a:extLst>
            <a:ext uri="{FF2B5EF4-FFF2-40B4-BE49-F238E27FC236}">
              <a16:creationId xmlns:a16="http://schemas.microsoft.com/office/drawing/2014/main" id="{00000000-0008-0000-0100-0000E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3" name="TextBox 1252">
          <a:extLst>
            <a:ext uri="{FF2B5EF4-FFF2-40B4-BE49-F238E27FC236}">
              <a16:creationId xmlns:a16="http://schemas.microsoft.com/office/drawing/2014/main" id="{00000000-0008-0000-0100-0000E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4" name="TextBox 1253">
          <a:extLst>
            <a:ext uri="{FF2B5EF4-FFF2-40B4-BE49-F238E27FC236}">
              <a16:creationId xmlns:a16="http://schemas.microsoft.com/office/drawing/2014/main" id="{00000000-0008-0000-0100-0000E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5" name="TextBox 1254">
          <a:extLst>
            <a:ext uri="{FF2B5EF4-FFF2-40B4-BE49-F238E27FC236}">
              <a16:creationId xmlns:a16="http://schemas.microsoft.com/office/drawing/2014/main" id="{00000000-0008-0000-0100-0000E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6" name="TextBox 1255">
          <a:extLst>
            <a:ext uri="{FF2B5EF4-FFF2-40B4-BE49-F238E27FC236}">
              <a16:creationId xmlns:a16="http://schemas.microsoft.com/office/drawing/2014/main" id="{00000000-0008-0000-0100-0000E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7" name="TextBox 1256">
          <a:extLst>
            <a:ext uri="{FF2B5EF4-FFF2-40B4-BE49-F238E27FC236}">
              <a16:creationId xmlns:a16="http://schemas.microsoft.com/office/drawing/2014/main" id="{00000000-0008-0000-0100-0000F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8" name="TextBox 1257">
          <a:extLst>
            <a:ext uri="{FF2B5EF4-FFF2-40B4-BE49-F238E27FC236}">
              <a16:creationId xmlns:a16="http://schemas.microsoft.com/office/drawing/2014/main" id="{00000000-0008-0000-0100-0000F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59" name="TextBox 1258">
          <a:extLst>
            <a:ext uri="{FF2B5EF4-FFF2-40B4-BE49-F238E27FC236}">
              <a16:creationId xmlns:a16="http://schemas.microsoft.com/office/drawing/2014/main" id="{00000000-0008-0000-0100-0000F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0" name="TextBox 1259">
          <a:extLst>
            <a:ext uri="{FF2B5EF4-FFF2-40B4-BE49-F238E27FC236}">
              <a16:creationId xmlns:a16="http://schemas.microsoft.com/office/drawing/2014/main" id="{00000000-0008-0000-0100-0000F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1" name="TextBox 1260">
          <a:extLst>
            <a:ext uri="{FF2B5EF4-FFF2-40B4-BE49-F238E27FC236}">
              <a16:creationId xmlns:a16="http://schemas.microsoft.com/office/drawing/2014/main" id="{00000000-0008-0000-0100-0000F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2" name="TextBox 1261">
          <a:extLst>
            <a:ext uri="{FF2B5EF4-FFF2-40B4-BE49-F238E27FC236}">
              <a16:creationId xmlns:a16="http://schemas.microsoft.com/office/drawing/2014/main" id="{00000000-0008-0000-0100-0000F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3" name="TextBox 1262">
          <a:extLst>
            <a:ext uri="{FF2B5EF4-FFF2-40B4-BE49-F238E27FC236}">
              <a16:creationId xmlns:a16="http://schemas.microsoft.com/office/drawing/2014/main" id="{00000000-0008-0000-0100-0000F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4" name="TextBox 1263">
          <a:extLst>
            <a:ext uri="{FF2B5EF4-FFF2-40B4-BE49-F238E27FC236}">
              <a16:creationId xmlns:a16="http://schemas.microsoft.com/office/drawing/2014/main" id="{00000000-0008-0000-0100-0000F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5" name="TextBox 1264">
          <a:extLst>
            <a:ext uri="{FF2B5EF4-FFF2-40B4-BE49-F238E27FC236}">
              <a16:creationId xmlns:a16="http://schemas.microsoft.com/office/drawing/2014/main" id="{00000000-0008-0000-0100-00000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6" name="TextBox 1265">
          <a:extLst>
            <a:ext uri="{FF2B5EF4-FFF2-40B4-BE49-F238E27FC236}">
              <a16:creationId xmlns:a16="http://schemas.microsoft.com/office/drawing/2014/main" id="{00000000-0008-0000-0100-00000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7" name="TextBox 1266">
          <a:extLst>
            <a:ext uri="{FF2B5EF4-FFF2-40B4-BE49-F238E27FC236}">
              <a16:creationId xmlns:a16="http://schemas.microsoft.com/office/drawing/2014/main" id="{00000000-0008-0000-0100-0000E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8" name="TextBox 1267">
          <a:extLst>
            <a:ext uri="{FF2B5EF4-FFF2-40B4-BE49-F238E27FC236}">
              <a16:creationId xmlns:a16="http://schemas.microsoft.com/office/drawing/2014/main" id="{00000000-0008-0000-0100-0000E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69" name="TextBox 1268">
          <a:extLst>
            <a:ext uri="{FF2B5EF4-FFF2-40B4-BE49-F238E27FC236}">
              <a16:creationId xmlns:a16="http://schemas.microsoft.com/office/drawing/2014/main" id="{00000000-0008-0000-0100-0000F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0" name="TextBox 1269">
          <a:extLst>
            <a:ext uri="{FF2B5EF4-FFF2-40B4-BE49-F238E27FC236}">
              <a16:creationId xmlns:a16="http://schemas.microsoft.com/office/drawing/2014/main" id="{00000000-0008-0000-0100-0000F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1" name="TextBox 1270">
          <a:extLst>
            <a:ext uri="{FF2B5EF4-FFF2-40B4-BE49-F238E27FC236}">
              <a16:creationId xmlns:a16="http://schemas.microsoft.com/office/drawing/2014/main" id="{00000000-0008-0000-0100-0000F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2" name="TextBox 1271">
          <a:extLst>
            <a:ext uri="{FF2B5EF4-FFF2-40B4-BE49-F238E27FC236}">
              <a16:creationId xmlns:a16="http://schemas.microsoft.com/office/drawing/2014/main" id="{00000000-0008-0000-0100-0000F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3" name="TextBox 1272">
          <a:extLst>
            <a:ext uri="{FF2B5EF4-FFF2-40B4-BE49-F238E27FC236}">
              <a16:creationId xmlns:a16="http://schemas.microsoft.com/office/drawing/2014/main" id="{00000000-0008-0000-0100-00000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4" name="TextBox 1273">
          <a:extLst>
            <a:ext uri="{FF2B5EF4-FFF2-40B4-BE49-F238E27FC236}">
              <a16:creationId xmlns:a16="http://schemas.microsoft.com/office/drawing/2014/main" id="{00000000-0008-0000-0100-00000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5" name="TextBox 1274">
          <a:extLst>
            <a:ext uri="{FF2B5EF4-FFF2-40B4-BE49-F238E27FC236}">
              <a16:creationId xmlns:a16="http://schemas.microsoft.com/office/drawing/2014/main" id="{00000000-0008-0000-0100-00000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6" name="TextBox 1275">
          <a:extLst>
            <a:ext uri="{FF2B5EF4-FFF2-40B4-BE49-F238E27FC236}">
              <a16:creationId xmlns:a16="http://schemas.microsoft.com/office/drawing/2014/main" id="{00000000-0008-0000-0100-00000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7" name="TextBox 1276">
          <a:extLst>
            <a:ext uri="{FF2B5EF4-FFF2-40B4-BE49-F238E27FC236}">
              <a16:creationId xmlns:a16="http://schemas.microsoft.com/office/drawing/2014/main" id="{00000000-0008-0000-0100-00000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8" name="TextBox 1277">
          <a:extLst>
            <a:ext uri="{FF2B5EF4-FFF2-40B4-BE49-F238E27FC236}">
              <a16:creationId xmlns:a16="http://schemas.microsoft.com/office/drawing/2014/main" id="{00000000-0008-0000-0100-00000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79" name="TextBox 1278">
          <a:extLst>
            <a:ext uri="{FF2B5EF4-FFF2-40B4-BE49-F238E27FC236}">
              <a16:creationId xmlns:a16="http://schemas.microsoft.com/office/drawing/2014/main" id="{00000000-0008-0000-0100-00000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0" name="TextBox 1279">
          <a:extLst>
            <a:ext uri="{FF2B5EF4-FFF2-40B4-BE49-F238E27FC236}">
              <a16:creationId xmlns:a16="http://schemas.microsoft.com/office/drawing/2014/main" id="{00000000-0008-0000-0100-00000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1" name="TextBox 1280">
          <a:extLst>
            <a:ext uri="{FF2B5EF4-FFF2-40B4-BE49-F238E27FC236}">
              <a16:creationId xmlns:a16="http://schemas.microsoft.com/office/drawing/2014/main" id="{00000000-0008-0000-0100-00000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2" name="TextBox 1281">
          <a:extLst>
            <a:ext uri="{FF2B5EF4-FFF2-40B4-BE49-F238E27FC236}">
              <a16:creationId xmlns:a16="http://schemas.microsoft.com/office/drawing/2014/main" id="{00000000-0008-0000-0100-00000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3" name="TextBox 1282">
          <a:extLst>
            <a:ext uri="{FF2B5EF4-FFF2-40B4-BE49-F238E27FC236}">
              <a16:creationId xmlns:a16="http://schemas.microsoft.com/office/drawing/2014/main" id="{00000000-0008-0000-0100-00000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4" name="TextBox 1283">
          <a:extLst>
            <a:ext uri="{FF2B5EF4-FFF2-40B4-BE49-F238E27FC236}">
              <a16:creationId xmlns:a16="http://schemas.microsoft.com/office/drawing/2014/main" id="{00000000-0008-0000-0100-00000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5" name="TextBox 1284">
          <a:extLst>
            <a:ext uri="{FF2B5EF4-FFF2-40B4-BE49-F238E27FC236}">
              <a16:creationId xmlns:a16="http://schemas.microsoft.com/office/drawing/2014/main" id="{00000000-0008-0000-0100-00000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6" name="TextBox 1285">
          <a:extLst>
            <a:ext uri="{FF2B5EF4-FFF2-40B4-BE49-F238E27FC236}">
              <a16:creationId xmlns:a16="http://schemas.microsoft.com/office/drawing/2014/main" id="{00000000-0008-0000-0100-00000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7" name="TextBox 1286">
          <a:extLst>
            <a:ext uri="{FF2B5EF4-FFF2-40B4-BE49-F238E27FC236}">
              <a16:creationId xmlns:a16="http://schemas.microsoft.com/office/drawing/2014/main" id="{00000000-0008-0000-0100-00000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8" name="TextBox 1287">
          <a:extLst>
            <a:ext uri="{FF2B5EF4-FFF2-40B4-BE49-F238E27FC236}">
              <a16:creationId xmlns:a16="http://schemas.microsoft.com/office/drawing/2014/main" id="{00000000-0008-0000-0100-00000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89" name="TextBox 1288">
          <a:extLst>
            <a:ext uri="{FF2B5EF4-FFF2-40B4-BE49-F238E27FC236}">
              <a16:creationId xmlns:a16="http://schemas.microsoft.com/office/drawing/2014/main" id="{00000000-0008-0000-0100-00001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0" name="TextBox 1289">
          <a:extLst>
            <a:ext uri="{FF2B5EF4-FFF2-40B4-BE49-F238E27FC236}">
              <a16:creationId xmlns:a16="http://schemas.microsoft.com/office/drawing/2014/main" id="{00000000-0008-0000-0100-00001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1" name="TextBox 1290">
          <a:extLst>
            <a:ext uri="{FF2B5EF4-FFF2-40B4-BE49-F238E27FC236}">
              <a16:creationId xmlns:a16="http://schemas.microsoft.com/office/drawing/2014/main" id="{00000000-0008-0000-0100-00001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2" name="TextBox 1291">
          <a:extLst>
            <a:ext uri="{FF2B5EF4-FFF2-40B4-BE49-F238E27FC236}">
              <a16:creationId xmlns:a16="http://schemas.microsoft.com/office/drawing/2014/main" id="{00000000-0008-0000-0100-00001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3" name="TextBox 1292">
          <a:extLst>
            <a:ext uri="{FF2B5EF4-FFF2-40B4-BE49-F238E27FC236}">
              <a16:creationId xmlns:a16="http://schemas.microsoft.com/office/drawing/2014/main" id="{00000000-0008-0000-0100-00001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4" name="TextBox 1293">
          <a:extLst>
            <a:ext uri="{FF2B5EF4-FFF2-40B4-BE49-F238E27FC236}">
              <a16:creationId xmlns:a16="http://schemas.microsoft.com/office/drawing/2014/main" id="{00000000-0008-0000-0100-00001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5" name="TextBox 1294">
          <a:extLst>
            <a:ext uri="{FF2B5EF4-FFF2-40B4-BE49-F238E27FC236}">
              <a16:creationId xmlns:a16="http://schemas.microsoft.com/office/drawing/2014/main" id="{00000000-0008-0000-0100-00001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6" name="TextBox 1295">
          <a:extLst>
            <a:ext uri="{FF2B5EF4-FFF2-40B4-BE49-F238E27FC236}">
              <a16:creationId xmlns:a16="http://schemas.microsoft.com/office/drawing/2014/main" id="{00000000-0008-0000-0100-00001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7" name="TextBox 1296">
          <a:extLst>
            <a:ext uri="{FF2B5EF4-FFF2-40B4-BE49-F238E27FC236}">
              <a16:creationId xmlns:a16="http://schemas.microsoft.com/office/drawing/2014/main" id="{00000000-0008-0000-0100-00001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8" name="TextBox 1297">
          <a:extLst>
            <a:ext uri="{FF2B5EF4-FFF2-40B4-BE49-F238E27FC236}">
              <a16:creationId xmlns:a16="http://schemas.microsoft.com/office/drawing/2014/main" id="{00000000-0008-0000-0100-00001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299" name="TextBox 1298">
          <a:extLst>
            <a:ext uri="{FF2B5EF4-FFF2-40B4-BE49-F238E27FC236}">
              <a16:creationId xmlns:a16="http://schemas.microsoft.com/office/drawing/2014/main" id="{00000000-0008-0000-0100-00001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0" name="TextBox 1299">
          <a:extLst>
            <a:ext uri="{FF2B5EF4-FFF2-40B4-BE49-F238E27FC236}">
              <a16:creationId xmlns:a16="http://schemas.microsoft.com/office/drawing/2014/main" id="{00000000-0008-0000-0100-00001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1" name="TextBox 1300">
          <a:extLst>
            <a:ext uri="{FF2B5EF4-FFF2-40B4-BE49-F238E27FC236}">
              <a16:creationId xmlns:a16="http://schemas.microsoft.com/office/drawing/2014/main" id="{00000000-0008-0000-0100-00002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2" name="TextBox 1301">
          <a:extLst>
            <a:ext uri="{FF2B5EF4-FFF2-40B4-BE49-F238E27FC236}">
              <a16:creationId xmlns:a16="http://schemas.microsoft.com/office/drawing/2014/main" id="{00000000-0008-0000-0100-00002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3" name="TextBox 1302">
          <a:extLst>
            <a:ext uri="{FF2B5EF4-FFF2-40B4-BE49-F238E27FC236}">
              <a16:creationId xmlns:a16="http://schemas.microsoft.com/office/drawing/2014/main" id="{00000000-0008-0000-0100-00002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4" name="TextBox 1303">
          <a:extLst>
            <a:ext uri="{FF2B5EF4-FFF2-40B4-BE49-F238E27FC236}">
              <a16:creationId xmlns:a16="http://schemas.microsoft.com/office/drawing/2014/main" id="{00000000-0008-0000-0100-00002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5" name="TextBox 1304">
          <a:extLst>
            <a:ext uri="{FF2B5EF4-FFF2-40B4-BE49-F238E27FC236}">
              <a16:creationId xmlns:a16="http://schemas.microsoft.com/office/drawing/2014/main" id="{00000000-0008-0000-0100-00002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6" name="TextBox 1305">
          <a:extLst>
            <a:ext uri="{FF2B5EF4-FFF2-40B4-BE49-F238E27FC236}">
              <a16:creationId xmlns:a16="http://schemas.microsoft.com/office/drawing/2014/main" id="{00000000-0008-0000-0100-00002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7" name="TextBox 1306">
          <a:extLst>
            <a:ext uri="{FF2B5EF4-FFF2-40B4-BE49-F238E27FC236}">
              <a16:creationId xmlns:a16="http://schemas.microsoft.com/office/drawing/2014/main" id="{00000000-0008-0000-0100-00002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8" name="TextBox 1307">
          <a:extLst>
            <a:ext uri="{FF2B5EF4-FFF2-40B4-BE49-F238E27FC236}">
              <a16:creationId xmlns:a16="http://schemas.microsoft.com/office/drawing/2014/main" id="{00000000-0008-0000-0100-00002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09" name="TextBox 1308">
          <a:extLst>
            <a:ext uri="{FF2B5EF4-FFF2-40B4-BE49-F238E27FC236}">
              <a16:creationId xmlns:a16="http://schemas.microsoft.com/office/drawing/2014/main" id="{00000000-0008-0000-0100-00002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0" name="TextBox 1309">
          <a:extLst>
            <a:ext uri="{FF2B5EF4-FFF2-40B4-BE49-F238E27FC236}">
              <a16:creationId xmlns:a16="http://schemas.microsoft.com/office/drawing/2014/main" id="{00000000-0008-0000-0100-00002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1" name="TextBox 1310">
          <a:extLst>
            <a:ext uri="{FF2B5EF4-FFF2-40B4-BE49-F238E27FC236}">
              <a16:creationId xmlns:a16="http://schemas.microsoft.com/office/drawing/2014/main" id="{00000000-0008-0000-0100-00002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2" name="TextBox 1311">
          <a:extLst>
            <a:ext uri="{FF2B5EF4-FFF2-40B4-BE49-F238E27FC236}">
              <a16:creationId xmlns:a16="http://schemas.microsoft.com/office/drawing/2014/main" id="{00000000-0008-0000-0100-00002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3" name="TextBox 1312">
          <a:extLst>
            <a:ext uri="{FF2B5EF4-FFF2-40B4-BE49-F238E27FC236}">
              <a16:creationId xmlns:a16="http://schemas.microsoft.com/office/drawing/2014/main" id="{00000000-0008-0000-0100-00002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4" name="TextBox 1313">
          <a:extLst>
            <a:ext uri="{FF2B5EF4-FFF2-40B4-BE49-F238E27FC236}">
              <a16:creationId xmlns:a16="http://schemas.microsoft.com/office/drawing/2014/main" id="{00000000-0008-0000-0100-00002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5" name="TextBox 1314">
          <a:extLst>
            <a:ext uri="{FF2B5EF4-FFF2-40B4-BE49-F238E27FC236}">
              <a16:creationId xmlns:a16="http://schemas.microsoft.com/office/drawing/2014/main" id="{00000000-0008-0000-0100-00002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6" name="TextBox 1315">
          <a:extLst>
            <a:ext uri="{FF2B5EF4-FFF2-40B4-BE49-F238E27FC236}">
              <a16:creationId xmlns:a16="http://schemas.microsoft.com/office/drawing/2014/main" id="{00000000-0008-0000-0100-00002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7" name="TextBox 1316">
          <a:extLst>
            <a:ext uri="{FF2B5EF4-FFF2-40B4-BE49-F238E27FC236}">
              <a16:creationId xmlns:a16="http://schemas.microsoft.com/office/drawing/2014/main" id="{00000000-0008-0000-0100-00003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8" name="TextBox 1317">
          <a:extLst>
            <a:ext uri="{FF2B5EF4-FFF2-40B4-BE49-F238E27FC236}">
              <a16:creationId xmlns:a16="http://schemas.microsoft.com/office/drawing/2014/main" id="{00000000-0008-0000-0100-00003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19" name="TextBox 1318">
          <a:extLst>
            <a:ext uri="{FF2B5EF4-FFF2-40B4-BE49-F238E27FC236}">
              <a16:creationId xmlns:a16="http://schemas.microsoft.com/office/drawing/2014/main" id="{00000000-0008-0000-0100-00003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0" name="TextBox 1319">
          <a:extLst>
            <a:ext uri="{FF2B5EF4-FFF2-40B4-BE49-F238E27FC236}">
              <a16:creationId xmlns:a16="http://schemas.microsoft.com/office/drawing/2014/main" id="{00000000-0008-0000-0100-00003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1" name="TextBox 1320">
          <a:extLst>
            <a:ext uri="{FF2B5EF4-FFF2-40B4-BE49-F238E27FC236}">
              <a16:creationId xmlns:a16="http://schemas.microsoft.com/office/drawing/2014/main" id="{00000000-0008-0000-0100-00003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2" name="TextBox 1321">
          <a:extLst>
            <a:ext uri="{FF2B5EF4-FFF2-40B4-BE49-F238E27FC236}">
              <a16:creationId xmlns:a16="http://schemas.microsoft.com/office/drawing/2014/main" id="{00000000-0008-0000-0100-00003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3" name="TextBox 1322">
          <a:extLst>
            <a:ext uri="{FF2B5EF4-FFF2-40B4-BE49-F238E27FC236}">
              <a16:creationId xmlns:a16="http://schemas.microsoft.com/office/drawing/2014/main" id="{00000000-0008-0000-0100-00003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4" name="TextBox 1323">
          <a:extLst>
            <a:ext uri="{FF2B5EF4-FFF2-40B4-BE49-F238E27FC236}">
              <a16:creationId xmlns:a16="http://schemas.microsoft.com/office/drawing/2014/main" id="{00000000-0008-0000-0100-00003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5" name="TextBox 1324">
          <a:extLst>
            <a:ext uri="{FF2B5EF4-FFF2-40B4-BE49-F238E27FC236}">
              <a16:creationId xmlns:a16="http://schemas.microsoft.com/office/drawing/2014/main" id="{00000000-0008-0000-0100-00003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6" name="TextBox 1325">
          <a:extLst>
            <a:ext uri="{FF2B5EF4-FFF2-40B4-BE49-F238E27FC236}">
              <a16:creationId xmlns:a16="http://schemas.microsoft.com/office/drawing/2014/main" id="{00000000-0008-0000-0100-00003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7" name="TextBox 1326">
          <a:extLst>
            <a:ext uri="{FF2B5EF4-FFF2-40B4-BE49-F238E27FC236}">
              <a16:creationId xmlns:a16="http://schemas.microsoft.com/office/drawing/2014/main" id="{00000000-0008-0000-0100-00003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8" name="TextBox 1327">
          <a:extLst>
            <a:ext uri="{FF2B5EF4-FFF2-40B4-BE49-F238E27FC236}">
              <a16:creationId xmlns:a16="http://schemas.microsoft.com/office/drawing/2014/main" id="{00000000-0008-0000-0100-00003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29" name="TextBox 1328">
          <a:extLst>
            <a:ext uri="{FF2B5EF4-FFF2-40B4-BE49-F238E27FC236}">
              <a16:creationId xmlns:a16="http://schemas.microsoft.com/office/drawing/2014/main" id="{00000000-0008-0000-0100-00004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0" name="TextBox 1329">
          <a:extLst>
            <a:ext uri="{FF2B5EF4-FFF2-40B4-BE49-F238E27FC236}">
              <a16:creationId xmlns:a16="http://schemas.microsoft.com/office/drawing/2014/main" id="{00000000-0008-0000-0100-00004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1" name="TextBox 1330">
          <a:extLst>
            <a:ext uri="{FF2B5EF4-FFF2-40B4-BE49-F238E27FC236}">
              <a16:creationId xmlns:a16="http://schemas.microsoft.com/office/drawing/2014/main" id="{00000000-0008-0000-0100-00004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2" name="TextBox 1331">
          <a:extLst>
            <a:ext uri="{FF2B5EF4-FFF2-40B4-BE49-F238E27FC236}">
              <a16:creationId xmlns:a16="http://schemas.microsoft.com/office/drawing/2014/main" id="{00000000-0008-0000-0100-00004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3" name="TextBox 1332">
          <a:extLst>
            <a:ext uri="{FF2B5EF4-FFF2-40B4-BE49-F238E27FC236}">
              <a16:creationId xmlns:a16="http://schemas.microsoft.com/office/drawing/2014/main" id="{00000000-0008-0000-0100-00004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4" name="TextBox 1333">
          <a:extLst>
            <a:ext uri="{FF2B5EF4-FFF2-40B4-BE49-F238E27FC236}">
              <a16:creationId xmlns:a16="http://schemas.microsoft.com/office/drawing/2014/main" id="{00000000-0008-0000-0100-00004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5" name="TextBox 1334">
          <a:extLst>
            <a:ext uri="{FF2B5EF4-FFF2-40B4-BE49-F238E27FC236}">
              <a16:creationId xmlns:a16="http://schemas.microsoft.com/office/drawing/2014/main" id="{00000000-0008-0000-0100-00004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6" name="TextBox 1335">
          <a:extLst>
            <a:ext uri="{FF2B5EF4-FFF2-40B4-BE49-F238E27FC236}">
              <a16:creationId xmlns:a16="http://schemas.microsoft.com/office/drawing/2014/main" id="{00000000-0008-0000-0100-00004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7" name="TextBox 1336">
          <a:extLst>
            <a:ext uri="{FF2B5EF4-FFF2-40B4-BE49-F238E27FC236}">
              <a16:creationId xmlns:a16="http://schemas.microsoft.com/office/drawing/2014/main" id="{00000000-0008-0000-0100-00004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8" name="TextBox 1337">
          <a:extLst>
            <a:ext uri="{FF2B5EF4-FFF2-40B4-BE49-F238E27FC236}">
              <a16:creationId xmlns:a16="http://schemas.microsoft.com/office/drawing/2014/main" id="{00000000-0008-0000-0100-00004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39" name="TextBox 1338">
          <a:extLst>
            <a:ext uri="{FF2B5EF4-FFF2-40B4-BE49-F238E27FC236}">
              <a16:creationId xmlns:a16="http://schemas.microsoft.com/office/drawing/2014/main" id="{00000000-0008-0000-0100-00004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0" name="TextBox 1339">
          <a:extLst>
            <a:ext uri="{FF2B5EF4-FFF2-40B4-BE49-F238E27FC236}">
              <a16:creationId xmlns:a16="http://schemas.microsoft.com/office/drawing/2014/main" id="{00000000-0008-0000-0100-00004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1" name="TextBox 1340">
          <a:extLst>
            <a:ext uri="{FF2B5EF4-FFF2-40B4-BE49-F238E27FC236}">
              <a16:creationId xmlns:a16="http://schemas.microsoft.com/office/drawing/2014/main" id="{00000000-0008-0000-0100-00004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2" name="TextBox 1341">
          <a:extLst>
            <a:ext uri="{FF2B5EF4-FFF2-40B4-BE49-F238E27FC236}">
              <a16:creationId xmlns:a16="http://schemas.microsoft.com/office/drawing/2014/main" id="{00000000-0008-0000-0100-00004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3" name="TextBox 1342">
          <a:extLst>
            <a:ext uri="{FF2B5EF4-FFF2-40B4-BE49-F238E27FC236}">
              <a16:creationId xmlns:a16="http://schemas.microsoft.com/office/drawing/2014/main" id="{00000000-0008-0000-0100-00004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4" name="TextBox 1343">
          <a:extLst>
            <a:ext uri="{FF2B5EF4-FFF2-40B4-BE49-F238E27FC236}">
              <a16:creationId xmlns:a16="http://schemas.microsoft.com/office/drawing/2014/main" id="{00000000-0008-0000-0100-00004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5" name="TextBox 1344">
          <a:extLst>
            <a:ext uri="{FF2B5EF4-FFF2-40B4-BE49-F238E27FC236}">
              <a16:creationId xmlns:a16="http://schemas.microsoft.com/office/drawing/2014/main" id="{00000000-0008-0000-0100-00005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6" name="TextBox 1345">
          <a:extLst>
            <a:ext uri="{FF2B5EF4-FFF2-40B4-BE49-F238E27FC236}">
              <a16:creationId xmlns:a16="http://schemas.microsoft.com/office/drawing/2014/main" id="{00000000-0008-0000-0100-00005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7" name="TextBox 1346">
          <a:extLst>
            <a:ext uri="{FF2B5EF4-FFF2-40B4-BE49-F238E27FC236}">
              <a16:creationId xmlns:a16="http://schemas.microsoft.com/office/drawing/2014/main" id="{00000000-0008-0000-0100-00005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8" name="TextBox 1347">
          <a:extLst>
            <a:ext uri="{FF2B5EF4-FFF2-40B4-BE49-F238E27FC236}">
              <a16:creationId xmlns:a16="http://schemas.microsoft.com/office/drawing/2014/main" id="{00000000-0008-0000-0100-00005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49" name="TextBox 1348">
          <a:extLst>
            <a:ext uri="{FF2B5EF4-FFF2-40B4-BE49-F238E27FC236}">
              <a16:creationId xmlns:a16="http://schemas.microsoft.com/office/drawing/2014/main" id="{00000000-0008-0000-0100-00005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0" name="TextBox 1349">
          <a:extLst>
            <a:ext uri="{FF2B5EF4-FFF2-40B4-BE49-F238E27FC236}">
              <a16:creationId xmlns:a16="http://schemas.microsoft.com/office/drawing/2014/main" id="{00000000-0008-0000-0100-00005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1" name="TextBox 1350">
          <a:extLst>
            <a:ext uri="{FF2B5EF4-FFF2-40B4-BE49-F238E27FC236}">
              <a16:creationId xmlns:a16="http://schemas.microsoft.com/office/drawing/2014/main" id="{00000000-0008-0000-0100-00005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2" name="TextBox 1351">
          <a:extLst>
            <a:ext uri="{FF2B5EF4-FFF2-40B4-BE49-F238E27FC236}">
              <a16:creationId xmlns:a16="http://schemas.microsoft.com/office/drawing/2014/main" id="{00000000-0008-0000-0100-00005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3" name="TextBox 1352">
          <a:extLst>
            <a:ext uri="{FF2B5EF4-FFF2-40B4-BE49-F238E27FC236}">
              <a16:creationId xmlns:a16="http://schemas.microsoft.com/office/drawing/2014/main" id="{00000000-0008-0000-0100-00005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4" name="TextBox 1353">
          <a:extLst>
            <a:ext uri="{FF2B5EF4-FFF2-40B4-BE49-F238E27FC236}">
              <a16:creationId xmlns:a16="http://schemas.microsoft.com/office/drawing/2014/main" id="{00000000-0008-0000-0100-00005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5" name="TextBox 1354">
          <a:extLst>
            <a:ext uri="{FF2B5EF4-FFF2-40B4-BE49-F238E27FC236}">
              <a16:creationId xmlns:a16="http://schemas.microsoft.com/office/drawing/2014/main" id="{00000000-0008-0000-0100-00005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6" name="TextBox 1355">
          <a:extLst>
            <a:ext uri="{FF2B5EF4-FFF2-40B4-BE49-F238E27FC236}">
              <a16:creationId xmlns:a16="http://schemas.microsoft.com/office/drawing/2014/main" id="{00000000-0008-0000-0100-00005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7" name="TextBox 1356">
          <a:extLst>
            <a:ext uri="{FF2B5EF4-FFF2-40B4-BE49-F238E27FC236}">
              <a16:creationId xmlns:a16="http://schemas.microsoft.com/office/drawing/2014/main" id="{00000000-0008-0000-0100-00005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8" name="TextBox 1357">
          <a:extLst>
            <a:ext uri="{FF2B5EF4-FFF2-40B4-BE49-F238E27FC236}">
              <a16:creationId xmlns:a16="http://schemas.microsoft.com/office/drawing/2014/main" id="{00000000-0008-0000-0100-00005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59" name="TextBox 1358">
          <a:extLst>
            <a:ext uri="{FF2B5EF4-FFF2-40B4-BE49-F238E27FC236}">
              <a16:creationId xmlns:a16="http://schemas.microsoft.com/office/drawing/2014/main" id="{00000000-0008-0000-0100-00005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0" name="TextBox 1359">
          <a:extLst>
            <a:ext uri="{FF2B5EF4-FFF2-40B4-BE49-F238E27FC236}">
              <a16:creationId xmlns:a16="http://schemas.microsoft.com/office/drawing/2014/main" id="{00000000-0008-0000-0100-00005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1" name="TextBox 1360">
          <a:extLst>
            <a:ext uri="{FF2B5EF4-FFF2-40B4-BE49-F238E27FC236}">
              <a16:creationId xmlns:a16="http://schemas.microsoft.com/office/drawing/2014/main" id="{00000000-0008-0000-0100-00006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2" name="TextBox 1361">
          <a:extLst>
            <a:ext uri="{FF2B5EF4-FFF2-40B4-BE49-F238E27FC236}">
              <a16:creationId xmlns:a16="http://schemas.microsoft.com/office/drawing/2014/main" id="{00000000-0008-0000-0100-00006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3" name="TextBox 1362">
          <a:extLst>
            <a:ext uri="{FF2B5EF4-FFF2-40B4-BE49-F238E27FC236}">
              <a16:creationId xmlns:a16="http://schemas.microsoft.com/office/drawing/2014/main" id="{00000000-0008-0000-0100-00006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4" name="TextBox 1363">
          <a:extLst>
            <a:ext uri="{FF2B5EF4-FFF2-40B4-BE49-F238E27FC236}">
              <a16:creationId xmlns:a16="http://schemas.microsoft.com/office/drawing/2014/main" id="{00000000-0008-0000-0100-00006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5" name="TextBox 1364">
          <a:extLst>
            <a:ext uri="{FF2B5EF4-FFF2-40B4-BE49-F238E27FC236}">
              <a16:creationId xmlns:a16="http://schemas.microsoft.com/office/drawing/2014/main" id="{00000000-0008-0000-0100-00006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6" name="TextBox 1365">
          <a:extLst>
            <a:ext uri="{FF2B5EF4-FFF2-40B4-BE49-F238E27FC236}">
              <a16:creationId xmlns:a16="http://schemas.microsoft.com/office/drawing/2014/main" id="{00000000-0008-0000-0100-00006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7" name="TextBox 1366">
          <a:extLst>
            <a:ext uri="{FF2B5EF4-FFF2-40B4-BE49-F238E27FC236}">
              <a16:creationId xmlns:a16="http://schemas.microsoft.com/office/drawing/2014/main" id="{00000000-0008-0000-0100-00009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8" name="TextBox 1367">
          <a:extLst>
            <a:ext uri="{FF2B5EF4-FFF2-40B4-BE49-F238E27FC236}">
              <a16:creationId xmlns:a16="http://schemas.microsoft.com/office/drawing/2014/main" id="{00000000-0008-0000-0100-00009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69" name="TextBox 1368">
          <a:extLst>
            <a:ext uri="{FF2B5EF4-FFF2-40B4-BE49-F238E27FC236}">
              <a16:creationId xmlns:a16="http://schemas.microsoft.com/office/drawing/2014/main" id="{00000000-0008-0000-0100-00009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0" name="TextBox 1369">
          <a:extLst>
            <a:ext uri="{FF2B5EF4-FFF2-40B4-BE49-F238E27FC236}">
              <a16:creationId xmlns:a16="http://schemas.microsoft.com/office/drawing/2014/main" id="{00000000-0008-0000-0100-00009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1" name="TextBox 1370">
          <a:extLst>
            <a:ext uri="{FF2B5EF4-FFF2-40B4-BE49-F238E27FC236}">
              <a16:creationId xmlns:a16="http://schemas.microsoft.com/office/drawing/2014/main" id="{00000000-0008-0000-0100-00009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2" name="TextBox 1371">
          <a:extLst>
            <a:ext uri="{FF2B5EF4-FFF2-40B4-BE49-F238E27FC236}">
              <a16:creationId xmlns:a16="http://schemas.microsoft.com/office/drawing/2014/main" id="{00000000-0008-0000-0100-00009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3" name="TextBox 1372">
          <a:extLst>
            <a:ext uri="{FF2B5EF4-FFF2-40B4-BE49-F238E27FC236}">
              <a16:creationId xmlns:a16="http://schemas.microsoft.com/office/drawing/2014/main" id="{00000000-0008-0000-0100-00009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4" name="TextBox 1373">
          <a:extLst>
            <a:ext uri="{FF2B5EF4-FFF2-40B4-BE49-F238E27FC236}">
              <a16:creationId xmlns:a16="http://schemas.microsoft.com/office/drawing/2014/main" id="{00000000-0008-0000-0100-00009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5" name="TextBox 1374">
          <a:extLst>
            <a:ext uri="{FF2B5EF4-FFF2-40B4-BE49-F238E27FC236}">
              <a16:creationId xmlns:a16="http://schemas.microsoft.com/office/drawing/2014/main" id="{00000000-0008-0000-0100-00009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6" name="TextBox 1375">
          <a:extLst>
            <a:ext uri="{FF2B5EF4-FFF2-40B4-BE49-F238E27FC236}">
              <a16:creationId xmlns:a16="http://schemas.microsoft.com/office/drawing/2014/main" id="{00000000-0008-0000-0100-00009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7" name="TextBox 1376">
          <a:extLst>
            <a:ext uri="{FF2B5EF4-FFF2-40B4-BE49-F238E27FC236}">
              <a16:creationId xmlns:a16="http://schemas.microsoft.com/office/drawing/2014/main" id="{00000000-0008-0000-0100-00009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8" name="TextBox 1377">
          <a:extLst>
            <a:ext uri="{FF2B5EF4-FFF2-40B4-BE49-F238E27FC236}">
              <a16:creationId xmlns:a16="http://schemas.microsoft.com/office/drawing/2014/main" id="{00000000-0008-0000-0100-00009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79" name="TextBox 1378">
          <a:extLst>
            <a:ext uri="{FF2B5EF4-FFF2-40B4-BE49-F238E27FC236}">
              <a16:creationId xmlns:a16="http://schemas.microsoft.com/office/drawing/2014/main" id="{00000000-0008-0000-0100-00009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0" name="TextBox 1379">
          <a:extLst>
            <a:ext uri="{FF2B5EF4-FFF2-40B4-BE49-F238E27FC236}">
              <a16:creationId xmlns:a16="http://schemas.microsoft.com/office/drawing/2014/main" id="{00000000-0008-0000-0100-00009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1" name="TextBox 1380">
          <a:extLst>
            <a:ext uri="{FF2B5EF4-FFF2-40B4-BE49-F238E27FC236}">
              <a16:creationId xmlns:a16="http://schemas.microsoft.com/office/drawing/2014/main" id="{00000000-0008-0000-0100-0000A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2" name="TextBox 1381">
          <a:extLst>
            <a:ext uri="{FF2B5EF4-FFF2-40B4-BE49-F238E27FC236}">
              <a16:creationId xmlns:a16="http://schemas.microsoft.com/office/drawing/2014/main" id="{00000000-0008-0000-0100-0000A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3" name="TextBox 1382">
          <a:extLst>
            <a:ext uri="{FF2B5EF4-FFF2-40B4-BE49-F238E27FC236}">
              <a16:creationId xmlns:a16="http://schemas.microsoft.com/office/drawing/2014/main" id="{00000000-0008-0000-0100-0000A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4" name="TextBox 1383">
          <a:extLst>
            <a:ext uri="{FF2B5EF4-FFF2-40B4-BE49-F238E27FC236}">
              <a16:creationId xmlns:a16="http://schemas.microsoft.com/office/drawing/2014/main" id="{00000000-0008-0000-0100-0000A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5" name="TextBox 1384">
          <a:extLst>
            <a:ext uri="{FF2B5EF4-FFF2-40B4-BE49-F238E27FC236}">
              <a16:creationId xmlns:a16="http://schemas.microsoft.com/office/drawing/2014/main" id="{00000000-0008-0000-0100-0000A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6" name="TextBox 1385">
          <a:extLst>
            <a:ext uri="{FF2B5EF4-FFF2-40B4-BE49-F238E27FC236}">
              <a16:creationId xmlns:a16="http://schemas.microsoft.com/office/drawing/2014/main" id="{00000000-0008-0000-0100-0000A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7" name="TextBox 1386">
          <a:extLst>
            <a:ext uri="{FF2B5EF4-FFF2-40B4-BE49-F238E27FC236}">
              <a16:creationId xmlns:a16="http://schemas.microsoft.com/office/drawing/2014/main" id="{00000000-0008-0000-0100-0000A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8" name="TextBox 1387">
          <a:extLst>
            <a:ext uri="{FF2B5EF4-FFF2-40B4-BE49-F238E27FC236}">
              <a16:creationId xmlns:a16="http://schemas.microsoft.com/office/drawing/2014/main" id="{00000000-0008-0000-0100-0000A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89" name="TextBox 1388">
          <a:extLst>
            <a:ext uri="{FF2B5EF4-FFF2-40B4-BE49-F238E27FC236}">
              <a16:creationId xmlns:a16="http://schemas.microsoft.com/office/drawing/2014/main" id="{00000000-0008-0000-0100-0000A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0" name="TextBox 1389">
          <a:extLst>
            <a:ext uri="{FF2B5EF4-FFF2-40B4-BE49-F238E27FC236}">
              <a16:creationId xmlns:a16="http://schemas.microsoft.com/office/drawing/2014/main" id="{00000000-0008-0000-0100-0000A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1" name="TextBox 1390">
          <a:extLst>
            <a:ext uri="{FF2B5EF4-FFF2-40B4-BE49-F238E27FC236}">
              <a16:creationId xmlns:a16="http://schemas.microsoft.com/office/drawing/2014/main" id="{00000000-0008-0000-0100-0000A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2" name="TextBox 1391">
          <a:extLst>
            <a:ext uri="{FF2B5EF4-FFF2-40B4-BE49-F238E27FC236}">
              <a16:creationId xmlns:a16="http://schemas.microsoft.com/office/drawing/2014/main" id="{00000000-0008-0000-0100-0000A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3" name="TextBox 1392">
          <a:extLst>
            <a:ext uri="{FF2B5EF4-FFF2-40B4-BE49-F238E27FC236}">
              <a16:creationId xmlns:a16="http://schemas.microsoft.com/office/drawing/2014/main" id="{00000000-0008-0000-0100-0000A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4" name="TextBox 1393">
          <a:extLst>
            <a:ext uri="{FF2B5EF4-FFF2-40B4-BE49-F238E27FC236}">
              <a16:creationId xmlns:a16="http://schemas.microsoft.com/office/drawing/2014/main" id="{00000000-0008-0000-0100-0000A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5" name="TextBox 1394">
          <a:extLst>
            <a:ext uri="{FF2B5EF4-FFF2-40B4-BE49-F238E27FC236}">
              <a16:creationId xmlns:a16="http://schemas.microsoft.com/office/drawing/2014/main" id="{00000000-0008-0000-0100-0000A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6" name="TextBox 1395">
          <a:extLst>
            <a:ext uri="{FF2B5EF4-FFF2-40B4-BE49-F238E27FC236}">
              <a16:creationId xmlns:a16="http://schemas.microsoft.com/office/drawing/2014/main" id="{00000000-0008-0000-0100-0000A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7" name="TextBox 1396">
          <a:extLst>
            <a:ext uri="{FF2B5EF4-FFF2-40B4-BE49-F238E27FC236}">
              <a16:creationId xmlns:a16="http://schemas.microsoft.com/office/drawing/2014/main" id="{00000000-0008-0000-0100-0000B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8" name="TextBox 1397">
          <a:extLst>
            <a:ext uri="{FF2B5EF4-FFF2-40B4-BE49-F238E27FC236}">
              <a16:creationId xmlns:a16="http://schemas.microsoft.com/office/drawing/2014/main" id="{00000000-0008-0000-0100-0000B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399" name="TextBox 1398">
          <a:extLst>
            <a:ext uri="{FF2B5EF4-FFF2-40B4-BE49-F238E27FC236}">
              <a16:creationId xmlns:a16="http://schemas.microsoft.com/office/drawing/2014/main" id="{00000000-0008-0000-0100-0000B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0" name="TextBox 1399">
          <a:extLst>
            <a:ext uri="{FF2B5EF4-FFF2-40B4-BE49-F238E27FC236}">
              <a16:creationId xmlns:a16="http://schemas.microsoft.com/office/drawing/2014/main" id="{00000000-0008-0000-0100-0000B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1" name="TextBox 1400">
          <a:extLst>
            <a:ext uri="{FF2B5EF4-FFF2-40B4-BE49-F238E27FC236}">
              <a16:creationId xmlns:a16="http://schemas.microsoft.com/office/drawing/2014/main" id="{00000000-0008-0000-0100-0000B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2" name="TextBox 1401">
          <a:extLst>
            <a:ext uri="{FF2B5EF4-FFF2-40B4-BE49-F238E27FC236}">
              <a16:creationId xmlns:a16="http://schemas.microsoft.com/office/drawing/2014/main" id="{00000000-0008-0000-0100-0000B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3" name="TextBox 1402">
          <a:extLst>
            <a:ext uri="{FF2B5EF4-FFF2-40B4-BE49-F238E27FC236}">
              <a16:creationId xmlns:a16="http://schemas.microsoft.com/office/drawing/2014/main" id="{00000000-0008-0000-0100-0000B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4" name="TextBox 1403">
          <a:extLst>
            <a:ext uri="{FF2B5EF4-FFF2-40B4-BE49-F238E27FC236}">
              <a16:creationId xmlns:a16="http://schemas.microsoft.com/office/drawing/2014/main" id="{00000000-0008-0000-0100-0000B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5" name="TextBox 1404">
          <a:extLst>
            <a:ext uri="{FF2B5EF4-FFF2-40B4-BE49-F238E27FC236}">
              <a16:creationId xmlns:a16="http://schemas.microsoft.com/office/drawing/2014/main" id="{00000000-0008-0000-0100-0000B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6" name="TextBox 1405">
          <a:extLst>
            <a:ext uri="{FF2B5EF4-FFF2-40B4-BE49-F238E27FC236}">
              <a16:creationId xmlns:a16="http://schemas.microsoft.com/office/drawing/2014/main" id="{00000000-0008-0000-0100-0000B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7" name="TextBox 1406">
          <a:extLst>
            <a:ext uri="{FF2B5EF4-FFF2-40B4-BE49-F238E27FC236}">
              <a16:creationId xmlns:a16="http://schemas.microsoft.com/office/drawing/2014/main" id="{00000000-0008-0000-0100-0000B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8" name="TextBox 1407">
          <a:extLst>
            <a:ext uri="{FF2B5EF4-FFF2-40B4-BE49-F238E27FC236}">
              <a16:creationId xmlns:a16="http://schemas.microsoft.com/office/drawing/2014/main" id="{00000000-0008-0000-0100-0000B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09" name="TextBox 1408">
          <a:extLst>
            <a:ext uri="{FF2B5EF4-FFF2-40B4-BE49-F238E27FC236}">
              <a16:creationId xmlns:a16="http://schemas.microsoft.com/office/drawing/2014/main" id="{00000000-0008-0000-0100-0000C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0" name="TextBox 1409">
          <a:extLst>
            <a:ext uri="{FF2B5EF4-FFF2-40B4-BE49-F238E27FC236}">
              <a16:creationId xmlns:a16="http://schemas.microsoft.com/office/drawing/2014/main" id="{00000000-0008-0000-0100-0000C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1" name="TextBox 1410">
          <a:extLst>
            <a:ext uri="{FF2B5EF4-FFF2-40B4-BE49-F238E27FC236}">
              <a16:creationId xmlns:a16="http://schemas.microsoft.com/office/drawing/2014/main" id="{00000000-0008-0000-0100-0000C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2" name="TextBox 1411">
          <a:extLst>
            <a:ext uri="{FF2B5EF4-FFF2-40B4-BE49-F238E27FC236}">
              <a16:creationId xmlns:a16="http://schemas.microsoft.com/office/drawing/2014/main" id="{00000000-0008-0000-0100-0000C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3" name="TextBox 1412">
          <a:extLst>
            <a:ext uri="{FF2B5EF4-FFF2-40B4-BE49-F238E27FC236}">
              <a16:creationId xmlns:a16="http://schemas.microsoft.com/office/drawing/2014/main" id="{00000000-0008-0000-0100-0000C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4" name="TextBox 1413">
          <a:extLst>
            <a:ext uri="{FF2B5EF4-FFF2-40B4-BE49-F238E27FC236}">
              <a16:creationId xmlns:a16="http://schemas.microsoft.com/office/drawing/2014/main" id="{00000000-0008-0000-0100-0000C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5" name="TextBox 1414">
          <a:extLst>
            <a:ext uri="{FF2B5EF4-FFF2-40B4-BE49-F238E27FC236}">
              <a16:creationId xmlns:a16="http://schemas.microsoft.com/office/drawing/2014/main" id="{00000000-0008-0000-0100-0000C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6" name="TextBox 1415">
          <a:extLst>
            <a:ext uri="{FF2B5EF4-FFF2-40B4-BE49-F238E27FC236}">
              <a16:creationId xmlns:a16="http://schemas.microsoft.com/office/drawing/2014/main" id="{00000000-0008-0000-0100-0000C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7" name="TextBox 1416">
          <a:extLst>
            <a:ext uri="{FF2B5EF4-FFF2-40B4-BE49-F238E27FC236}">
              <a16:creationId xmlns:a16="http://schemas.microsoft.com/office/drawing/2014/main" id="{00000000-0008-0000-0100-0000C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8" name="TextBox 1417">
          <a:extLst>
            <a:ext uri="{FF2B5EF4-FFF2-40B4-BE49-F238E27FC236}">
              <a16:creationId xmlns:a16="http://schemas.microsoft.com/office/drawing/2014/main" id="{00000000-0008-0000-0100-0000C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19" name="TextBox 1418">
          <a:extLst>
            <a:ext uri="{FF2B5EF4-FFF2-40B4-BE49-F238E27FC236}">
              <a16:creationId xmlns:a16="http://schemas.microsoft.com/office/drawing/2014/main" id="{00000000-0008-0000-0100-0000C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0" name="TextBox 1419">
          <a:extLst>
            <a:ext uri="{FF2B5EF4-FFF2-40B4-BE49-F238E27FC236}">
              <a16:creationId xmlns:a16="http://schemas.microsoft.com/office/drawing/2014/main" id="{00000000-0008-0000-0100-0000C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1" name="TextBox 1420">
          <a:extLst>
            <a:ext uri="{FF2B5EF4-FFF2-40B4-BE49-F238E27FC236}">
              <a16:creationId xmlns:a16="http://schemas.microsoft.com/office/drawing/2014/main" id="{00000000-0008-0000-0100-0000C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2" name="TextBox 1421">
          <a:extLst>
            <a:ext uri="{FF2B5EF4-FFF2-40B4-BE49-F238E27FC236}">
              <a16:creationId xmlns:a16="http://schemas.microsoft.com/office/drawing/2014/main" id="{00000000-0008-0000-0100-0000C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3" name="TextBox 1422">
          <a:extLst>
            <a:ext uri="{FF2B5EF4-FFF2-40B4-BE49-F238E27FC236}">
              <a16:creationId xmlns:a16="http://schemas.microsoft.com/office/drawing/2014/main" id="{00000000-0008-0000-0100-0000D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4" name="TextBox 1423">
          <a:extLst>
            <a:ext uri="{FF2B5EF4-FFF2-40B4-BE49-F238E27FC236}">
              <a16:creationId xmlns:a16="http://schemas.microsoft.com/office/drawing/2014/main" id="{00000000-0008-0000-0100-0000D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5" name="TextBox 1424">
          <a:extLst>
            <a:ext uri="{FF2B5EF4-FFF2-40B4-BE49-F238E27FC236}">
              <a16:creationId xmlns:a16="http://schemas.microsoft.com/office/drawing/2014/main" id="{00000000-0008-0000-0100-0000D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6" name="TextBox 1425">
          <a:extLst>
            <a:ext uri="{FF2B5EF4-FFF2-40B4-BE49-F238E27FC236}">
              <a16:creationId xmlns:a16="http://schemas.microsoft.com/office/drawing/2014/main" id="{00000000-0008-0000-0100-0000D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7" name="TextBox 1426">
          <a:extLst>
            <a:ext uri="{FF2B5EF4-FFF2-40B4-BE49-F238E27FC236}">
              <a16:creationId xmlns:a16="http://schemas.microsoft.com/office/drawing/2014/main" id="{00000000-0008-0000-0100-0000D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8" name="TextBox 1427">
          <a:extLst>
            <a:ext uri="{FF2B5EF4-FFF2-40B4-BE49-F238E27FC236}">
              <a16:creationId xmlns:a16="http://schemas.microsoft.com/office/drawing/2014/main" id="{00000000-0008-0000-0100-0000D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29" name="TextBox 1428">
          <a:extLst>
            <a:ext uri="{FF2B5EF4-FFF2-40B4-BE49-F238E27FC236}">
              <a16:creationId xmlns:a16="http://schemas.microsoft.com/office/drawing/2014/main" id="{00000000-0008-0000-0100-0000D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0" name="TextBox 1429">
          <a:extLst>
            <a:ext uri="{FF2B5EF4-FFF2-40B4-BE49-F238E27FC236}">
              <a16:creationId xmlns:a16="http://schemas.microsoft.com/office/drawing/2014/main" id="{00000000-0008-0000-0100-0000D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1" name="TextBox 1430">
          <a:extLst>
            <a:ext uri="{FF2B5EF4-FFF2-40B4-BE49-F238E27FC236}">
              <a16:creationId xmlns:a16="http://schemas.microsoft.com/office/drawing/2014/main" id="{00000000-0008-0000-0100-0000D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2" name="TextBox 1431">
          <a:extLst>
            <a:ext uri="{FF2B5EF4-FFF2-40B4-BE49-F238E27FC236}">
              <a16:creationId xmlns:a16="http://schemas.microsoft.com/office/drawing/2014/main" id="{00000000-0008-0000-0100-0000D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3" name="TextBox 1432">
          <a:extLst>
            <a:ext uri="{FF2B5EF4-FFF2-40B4-BE49-F238E27FC236}">
              <a16:creationId xmlns:a16="http://schemas.microsoft.com/office/drawing/2014/main" id="{00000000-0008-0000-0100-0000D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4" name="TextBox 1433">
          <a:extLst>
            <a:ext uri="{FF2B5EF4-FFF2-40B4-BE49-F238E27FC236}">
              <a16:creationId xmlns:a16="http://schemas.microsoft.com/office/drawing/2014/main" id="{00000000-0008-0000-0100-0000D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5" name="TextBox 1434">
          <a:extLst>
            <a:ext uri="{FF2B5EF4-FFF2-40B4-BE49-F238E27FC236}">
              <a16:creationId xmlns:a16="http://schemas.microsoft.com/office/drawing/2014/main" id="{00000000-0008-0000-0100-0000D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6" name="TextBox 1435">
          <a:extLst>
            <a:ext uri="{FF2B5EF4-FFF2-40B4-BE49-F238E27FC236}">
              <a16:creationId xmlns:a16="http://schemas.microsoft.com/office/drawing/2014/main" id="{00000000-0008-0000-0100-0000D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7" name="TextBox 1436">
          <a:extLst>
            <a:ext uri="{FF2B5EF4-FFF2-40B4-BE49-F238E27FC236}">
              <a16:creationId xmlns:a16="http://schemas.microsoft.com/office/drawing/2014/main" id="{00000000-0008-0000-0100-0000E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8" name="TextBox 1437">
          <a:extLst>
            <a:ext uri="{FF2B5EF4-FFF2-40B4-BE49-F238E27FC236}">
              <a16:creationId xmlns:a16="http://schemas.microsoft.com/office/drawing/2014/main" id="{00000000-0008-0000-0100-0000E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39" name="TextBox 1438">
          <a:extLst>
            <a:ext uri="{FF2B5EF4-FFF2-40B4-BE49-F238E27FC236}">
              <a16:creationId xmlns:a16="http://schemas.microsoft.com/office/drawing/2014/main" id="{00000000-0008-0000-0100-0000E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0" name="TextBox 1439">
          <a:extLst>
            <a:ext uri="{FF2B5EF4-FFF2-40B4-BE49-F238E27FC236}">
              <a16:creationId xmlns:a16="http://schemas.microsoft.com/office/drawing/2014/main" id="{00000000-0008-0000-0100-0000E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1" name="TextBox 1440">
          <a:extLst>
            <a:ext uri="{FF2B5EF4-FFF2-40B4-BE49-F238E27FC236}">
              <a16:creationId xmlns:a16="http://schemas.microsoft.com/office/drawing/2014/main" id="{00000000-0008-0000-0100-0000E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2" name="TextBox 1441">
          <a:extLst>
            <a:ext uri="{FF2B5EF4-FFF2-40B4-BE49-F238E27FC236}">
              <a16:creationId xmlns:a16="http://schemas.microsoft.com/office/drawing/2014/main" id="{00000000-0008-0000-0100-0000E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3" name="TextBox 1442">
          <a:extLst>
            <a:ext uri="{FF2B5EF4-FFF2-40B4-BE49-F238E27FC236}">
              <a16:creationId xmlns:a16="http://schemas.microsoft.com/office/drawing/2014/main" id="{00000000-0008-0000-0100-00001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4" name="TextBox 1443">
          <a:extLst>
            <a:ext uri="{FF2B5EF4-FFF2-40B4-BE49-F238E27FC236}">
              <a16:creationId xmlns:a16="http://schemas.microsoft.com/office/drawing/2014/main" id="{00000000-0008-0000-0100-00001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5" name="TextBox 1444">
          <a:extLst>
            <a:ext uri="{FF2B5EF4-FFF2-40B4-BE49-F238E27FC236}">
              <a16:creationId xmlns:a16="http://schemas.microsoft.com/office/drawing/2014/main" id="{00000000-0008-0000-0100-00001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6" name="TextBox 1445">
          <a:extLst>
            <a:ext uri="{FF2B5EF4-FFF2-40B4-BE49-F238E27FC236}">
              <a16:creationId xmlns:a16="http://schemas.microsoft.com/office/drawing/2014/main" id="{00000000-0008-0000-0100-00001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7" name="TextBox 1446">
          <a:extLst>
            <a:ext uri="{FF2B5EF4-FFF2-40B4-BE49-F238E27FC236}">
              <a16:creationId xmlns:a16="http://schemas.microsoft.com/office/drawing/2014/main" id="{00000000-0008-0000-0100-00001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8" name="TextBox 1447">
          <a:extLst>
            <a:ext uri="{FF2B5EF4-FFF2-40B4-BE49-F238E27FC236}">
              <a16:creationId xmlns:a16="http://schemas.microsoft.com/office/drawing/2014/main" id="{00000000-0008-0000-0100-00001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49" name="TextBox 1448">
          <a:extLst>
            <a:ext uri="{FF2B5EF4-FFF2-40B4-BE49-F238E27FC236}">
              <a16:creationId xmlns:a16="http://schemas.microsoft.com/office/drawing/2014/main" id="{00000000-0008-0000-0100-00001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0" name="TextBox 1449">
          <a:extLst>
            <a:ext uri="{FF2B5EF4-FFF2-40B4-BE49-F238E27FC236}">
              <a16:creationId xmlns:a16="http://schemas.microsoft.com/office/drawing/2014/main" id="{00000000-0008-0000-0100-00001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1" name="TextBox 1450">
          <a:extLst>
            <a:ext uri="{FF2B5EF4-FFF2-40B4-BE49-F238E27FC236}">
              <a16:creationId xmlns:a16="http://schemas.microsoft.com/office/drawing/2014/main" id="{00000000-0008-0000-0100-00001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2" name="TextBox 1451">
          <a:extLst>
            <a:ext uri="{FF2B5EF4-FFF2-40B4-BE49-F238E27FC236}">
              <a16:creationId xmlns:a16="http://schemas.microsoft.com/office/drawing/2014/main" id="{00000000-0008-0000-0100-00001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3" name="TextBox 1452">
          <a:extLst>
            <a:ext uri="{FF2B5EF4-FFF2-40B4-BE49-F238E27FC236}">
              <a16:creationId xmlns:a16="http://schemas.microsoft.com/office/drawing/2014/main" id="{00000000-0008-0000-0100-00001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4" name="TextBox 1453">
          <a:extLst>
            <a:ext uri="{FF2B5EF4-FFF2-40B4-BE49-F238E27FC236}">
              <a16:creationId xmlns:a16="http://schemas.microsoft.com/office/drawing/2014/main" id="{00000000-0008-0000-0100-00001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5" name="TextBox 1454">
          <a:extLst>
            <a:ext uri="{FF2B5EF4-FFF2-40B4-BE49-F238E27FC236}">
              <a16:creationId xmlns:a16="http://schemas.microsoft.com/office/drawing/2014/main" id="{00000000-0008-0000-0100-00001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6" name="TextBox 1455">
          <a:extLst>
            <a:ext uri="{FF2B5EF4-FFF2-40B4-BE49-F238E27FC236}">
              <a16:creationId xmlns:a16="http://schemas.microsoft.com/office/drawing/2014/main" id="{00000000-0008-0000-0100-00001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7" name="TextBox 1456">
          <a:extLst>
            <a:ext uri="{FF2B5EF4-FFF2-40B4-BE49-F238E27FC236}">
              <a16:creationId xmlns:a16="http://schemas.microsoft.com/office/drawing/2014/main" id="{00000000-0008-0000-0100-00002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8" name="TextBox 1457">
          <a:extLst>
            <a:ext uri="{FF2B5EF4-FFF2-40B4-BE49-F238E27FC236}">
              <a16:creationId xmlns:a16="http://schemas.microsoft.com/office/drawing/2014/main" id="{00000000-0008-0000-0100-00002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59" name="TextBox 1458">
          <a:extLst>
            <a:ext uri="{FF2B5EF4-FFF2-40B4-BE49-F238E27FC236}">
              <a16:creationId xmlns:a16="http://schemas.microsoft.com/office/drawing/2014/main" id="{00000000-0008-0000-0100-00002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0" name="TextBox 1459">
          <a:extLst>
            <a:ext uri="{FF2B5EF4-FFF2-40B4-BE49-F238E27FC236}">
              <a16:creationId xmlns:a16="http://schemas.microsoft.com/office/drawing/2014/main" id="{00000000-0008-0000-0100-00002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1" name="TextBox 1460">
          <a:extLst>
            <a:ext uri="{FF2B5EF4-FFF2-40B4-BE49-F238E27FC236}">
              <a16:creationId xmlns:a16="http://schemas.microsoft.com/office/drawing/2014/main" id="{00000000-0008-0000-0100-00002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2" name="TextBox 1461">
          <a:extLst>
            <a:ext uri="{FF2B5EF4-FFF2-40B4-BE49-F238E27FC236}">
              <a16:creationId xmlns:a16="http://schemas.microsoft.com/office/drawing/2014/main" id="{00000000-0008-0000-0100-00002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3" name="TextBox 1462">
          <a:extLst>
            <a:ext uri="{FF2B5EF4-FFF2-40B4-BE49-F238E27FC236}">
              <a16:creationId xmlns:a16="http://schemas.microsoft.com/office/drawing/2014/main" id="{00000000-0008-0000-0100-00002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4" name="TextBox 1463">
          <a:extLst>
            <a:ext uri="{FF2B5EF4-FFF2-40B4-BE49-F238E27FC236}">
              <a16:creationId xmlns:a16="http://schemas.microsoft.com/office/drawing/2014/main" id="{00000000-0008-0000-0100-00002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5" name="TextBox 1464">
          <a:extLst>
            <a:ext uri="{FF2B5EF4-FFF2-40B4-BE49-F238E27FC236}">
              <a16:creationId xmlns:a16="http://schemas.microsoft.com/office/drawing/2014/main" id="{00000000-0008-0000-0100-00002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6" name="TextBox 1465">
          <a:extLst>
            <a:ext uri="{FF2B5EF4-FFF2-40B4-BE49-F238E27FC236}">
              <a16:creationId xmlns:a16="http://schemas.microsoft.com/office/drawing/2014/main" id="{00000000-0008-0000-0100-00002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7" name="TextBox 1466">
          <a:extLst>
            <a:ext uri="{FF2B5EF4-FFF2-40B4-BE49-F238E27FC236}">
              <a16:creationId xmlns:a16="http://schemas.microsoft.com/office/drawing/2014/main" id="{00000000-0008-0000-0100-00002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8" name="TextBox 1467">
          <a:extLst>
            <a:ext uri="{FF2B5EF4-FFF2-40B4-BE49-F238E27FC236}">
              <a16:creationId xmlns:a16="http://schemas.microsoft.com/office/drawing/2014/main" id="{00000000-0008-0000-0100-00002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69" name="TextBox 1468">
          <a:extLst>
            <a:ext uri="{FF2B5EF4-FFF2-40B4-BE49-F238E27FC236}">
              <a16:creationId xmlns:a16="http://schemas.microsoft.com/office/drawing/2014/main" id="{00000000-0008-0000-0100-00002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0" name="TextBox 1469">
          <a:extLst>
            <a:ext uri="{FF2B5EF4-FFF2-40B4-BE49-F238E27FC236}">
              <a16:creationId xmlns:a16="http://schemas.microsoft.com/office/drawing/2014/main" id="{00000000-0008-0000-0100-00002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1" name="TextBox 1470">
          <a:extLst>
            <a:ext uri="{FF2B5EF4-FFF2-40B4-BE49-F238E27FC236}">
              <a16:creationId xmlns:a16="http://schemas.microsoft.com/office/drawing/2014/main" id="{00000000-0008-0000-0100-00002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2" name="TextBox 1471">
          <a:extLst>
            <a:ext uri="{FF2B5EF4-FFF2-40B4-BE49-F238E27FC236}">
              <a16:creationId xmlns:a16="http://schemas.microsoft.com/office/drawing/2014/main" id="{00000000-0008-0000-0100-00002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3" name="TextBox 1472">
          <a:extLst>
            <a:ext uri="{FF2B5EF4-FFF2-40B4-BE49-F238E27FC236}">
              <a16:creationId xmlns:a16="http://schemas.microsoft.com/office/drawing/2014/main" id="{00000000-0008-0000-0100-00003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4" name="TextBox 1473">
          <a:extLst>
            <a:ext uri="{FF2B5EF4-FFF2-40B4-BE49-F238E27FC236}">
              <a16:creationId xmlns:a16="http://schemas.microsoft.com/office/drawing/2014/main" id="{00000000-0008-0000-0100-00003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5" name="TextBox 1474">
          <a:extLst>
            <a:ext uri="{FF2B5EF4-FFF2-40B4-BE49-F238E27FC236}">
              <a16:creationId xmlns:a16="http://schemas.microsoft.com/office/drawing/2014/main" id="{00000000-0008-0000-0100-00003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6" name="TextBox 1475">
          <a:extLst>
            <a:ext uri="{FF2B5EF4-FFF2-40B4-BE49-F238E27FC236}">
              <a16:creationId xmlns:a16="http://schemas.microsoft.com/office/drawing/2014/main" id="{00000000-0008-0000-0100-00003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7" name="TextBox 1476">
          <a:extLst>
            <a:ext uri="{FF2B5EF4-FFF2-40B4-BE49-F238E27FC236}">
              <a16:creationId xmlns:a16="http://schemas.microsoft.com/office/drawing/2014/main" id="{00000000-0008-0000-0100-00003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8" name="TextBox 1477">
          <a:extLst>
            <a:ext uri="{FF2B5EF4-FFF2-40B4-BE49-F238E27FC236}">
              <a16:creationId xmlns:a16="http://schemas.microsoft.com/office/drawing/2014/main" id="{00000000-0008-0000-0100-00003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79" name="TextBox 1478">
          <a:extLst>
            <a:ext uri="{FF2B5EF4-FFF2-40B4-BE49-F238E27FC236}">
              <a16:creationId xmlns:a16="http://schemas.microsoft.com/office/drawing/2014/main" id="{00000000-0008-0000-0100-00003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0" name="TextBox 1479">
          <a:extLst>
            <a:ext uri="{FF2B5EF4-FFF2-40B4-BE49-F238E27FC236}">
              <a16:creationId xmlns:a16="http://schemas.microsoft.com/office/drawing/2014/main" id="{00000000-0008-0000-0100-00003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1" name="TextBox 1480">
          <a:extLst>
            <a:ext uri="{FF2B5EF4-FFF2-40B4-BE49-F238E27FC236}">
              <a16:creationId xmlns:a16="http://schemas.microsoft.com/office/drawing/2014/main" id="{00000000-0008-0000-0100-00003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2" name="TextBox 1481">
          <a:extLst>
            <a:ext uri="{FF2B5EF4-FFF2-40B4-BE49-F238E27FC236}">
              <a16:creationId xmlns:a16="http://schemas.microsoft.com/office/drawing/2014/main" id="{00000000-0008-0000-0100-00003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3" name="TextBox 1482">
          <a:extLst>
            <a:ext uri="{FF2B5EF4-FFF2-40B4-BE49-F238E27FC236}">
              <a16:creationId xmlns:a16="http://schemas.microsoft.com/office/drawing/2014/main" id="{00000000-0008-0000-0100-00003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4" name="TextBox 1483">
          <a:extLst>
            <a:ext uri="{FF2B5EF4-FFF2-40B4-BE49-F238E27FC236}">
              <a16:creationId xmlns:a16="http://schemas.microsoft.com/office/drawing/2014/main" id="{00000000-0008-0000-0100-00003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5" name="TextBox 1484">
          <a:extLst>
            <a:ext uri="{FF2B5EF4-FFF2-40B4-BE49-F238E27FC236}">
              <a16:creationId xmlns:a16="http://schemas.microsoft.com/office/drawing/2014/main" id="{00000000-0008-0000-0100-00003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6" name="TextBox 1485">
          <a:extLst>
            <a:ext uri="{FF2B5EF4-FFF2-40B4-BE49-F238E27FC236}">
              <a16:creationId xmlns:a16="http://schemas.microsoft.com/office/drawing/2014/main" id="{00000000-0008-0000-0100-00003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7" name="TextBox 1486">
          <a:extLst>
            <a:ext uri="{FF2B5EF4-FFF2-40B4-BE49-F238E27FC236}">
              <a16:creationId xmlns:a16="http://schemas.microsoft.com/office/drawing/2014/main" id="{00000000-0008-0000-0100-00003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8" name="TextBox 1487">
          <a:extLst>
            <a:ext uri="{FF2B5EF4-FFF2-40B4-BE49-F238E27FC236}">
              <a16:creationId xmlns:a16="http://schemas.microsoft.com/office/drawing/2014/main" id="{00000000-0008-0000-0100-00003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89" name="TextBox 1488">
          <a:extLst>
            <a:ext uri="{FF2B5EF4-FFF2-40B4-BE49-F238E27FC236}">
              <a16:creationId xmlns:a16="http://schemas.microsoft.com/office/drawing/2014/main" id="{00000000-0008-0000-0100-00004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0" name="TextBox 1489">
          <a:extLst>
            <a:ext uri="{FF2B5EF4-FFF2-40B4-BE49-F238E27FC236}">
              <a16:creationId xmlns:a16="http://schemas.microsoft.com/office/drawing/2014/main" id="{00000000-0008-0000-0100-00004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1" name="TextBox 1490">
          <a:extLst>
            <a:ext uri="{FF2B5EF4-FFF2-40B4-BE49-F238E27FC236}">
              <a16:creationId xmlns:a16="http://schemas.microsoft.com/office/drawing/2014/main" id="{00000000-0008-0000-0100-00004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2" name="TextBox 1491">
          <a:extLst>
            <a:ext uri="{FF2B5EF4-FFF2-40B4-BE49-F238E27FC236}">
              <a16:creationId xmlns:a16="http://schemas.microsoft.com/office/drawing/2014/main" id="{00000000-0008-0000-0100-00004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3" name="TextBox 1492">
          <a:extLst>
            <a:ext uri="{FF2B5EF4-FFF2-40B4-BE49-F238E27FC236}">
              <a16:creationId xmlns:a16="http://schemas.microsoft.com/office/drawing/2014/main" id="{00000000-0008-0000-0100-00004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4" name="TextBox 1493">
          <a:extLst>
            <a:ext uri="{FF2B5EF4-FFF2-40B4-BE49-F238E27FC236}">
              <a16:creationId xmlns:a16="http://schemas.microsoft.com/office/drawing/2014/main" id="{00000000-0008-0000-0100-00004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5" name="TextBox 1494">
          <a:extLst>
            <a:ext uri="{FF2B5EF4-FFF2-40B4-BE49-F238E27FC236}">
              <a16:creationId xmlns:a16="http://schemas.microsoft.com/office/drawing/2014/main" id="{00000000-0008-0000-0100-00004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6" name="TextBox 1495">
          <a:extLst>
            <a:ext uri="{FF2B5EF4-FFF2-40B4-BE49-F238E27FC236}">
              <a16:creationId xmlns:a16="http://schemas.microsoft.com/office/drawing/2014/main" id="{00000000-0008-0000-0100-00004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7" name="TextBox 1496">
          <a:extLst>
            <a:ext uri="{FF2B5EF4-FFF2-40B4-BE49-F238E27FC236}">
              <a16:creationId xmlns:a16="http://schemas.microsoft.com/office/drawing/2014/main" id="{00000000-0008-0000-0100-00004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8" name="TextBox 1497">
          <a:extLst>
            <a:ext uri="{FF2B5EF4-FFF2-40B4-BE49-F238E27FC236}">
              <a16:creationId xmlns:a16="http://schemas.microsoft.com/office/drawing/2014/main" id="{00000000-0008-0000-0100-00004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499" name="TextBox 1498">
          <a:extLst>
            <a:ext uri="{FF2B5EF4-FFF2-40B4-BE49-F238E27FC236}">
              <a16:creationId xmlns:a16="http://schemas.microsoft.com/office/drawing/2014/main" id="{00000000-0008-0000-0100-00004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0" name="TextBox 1499">
          <a:extLst>
            <a:ext uri="{FF2B5EF4-FFF2-40B4-BE49-F238E27FC236}">
              <a16:creationId xmlns:a16="http://schemas.microsoft.com/office/drawing/2014/main" id="{00000000-0008-0000-0100-00004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1" name="TextBox 1500">
          <a:extLst>
            <a:ext uri="{FF2B5EF4-FFF2-40B4-BE49-F238E27FC236}">
              <a16:creationId xmlns:a16="http://schemas.microsoft.com/office/drawing/2014/main" id="{00000000-0008-0000-0100-00004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2" name="TextBox 1501">
          <a:extLst>
            <a:ext uri="{FF2B5EF4-FFF2-40B4-BE49-F238E27FC236}">
              <a16:creationId xmlns:a16="http://schemas.microsoft.com/office/drawing/2014/main" id="{00000000-0008-0000-0100-00004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3" name="TextBox 1502">
          <a:extLst>
            <a:ext uri="{FF2B5EF4-FFF2-40B4-BE49-F238E27FC236}">
              <a16:creationId xmlns:a16="http://schemas.microsoft.com/office/drawing/2014/main" id="{00000000-0008-0000-0100-00004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4" name="TextBox 1503">
          <a:extLst>
            <a:ext uri="{FF2B5EF4-FFF2-40B4-BE49-F238E27FC236}">
              <a16:creationId xmlns:a16="http://schemas.microsoft.com/office/drawing/2014/main" id="{00000000-0008-0000-0100-00004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5" name="TextBox 1504">
          <a:extLst>
            <a:ext uri="{FF2B5EF4-FFF2-40B4-BE49-F238E27FC236}">
              <a16:creationId xmlns:a16="http://schemas.microsoft.com/office/drawing/2014/main" id="{00000000-0008-0000-0100-00005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6" name="TextBox 1505">
          <a:extLst>
            <a:ext uri="{FF2B5EF4-FFF2-40B4-BE49-F238E27FC236}">
              <a16:creationId xmlns:a16="http://schemas.microsoft.com/office/drawing/2014/main" id="{00000000-0008-0000-0100-00005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7" name="TextBox 1506">
          <a:extLst>
            <a:ext uri="{FF2B5EF4-FFF2-40B4-BE49-F238E27FC236}">
              <a16:creationId xmlns:a16="http://schemas.microsoft.com/office/drawing/2014/main" id="{00000000-0008-0000-0100-00005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8" name="TextBox 1507">
          <a:extLst>
            <a:ext uri="{FF2B5EF4-FFF2-40B4-BE49-F238E27FC236}">
              <a16:creationId xmlns:a16="http://schemas.microsoft.com/office/drawing/2014/main" id="{00000000-0008-0000-0100-00005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09" name="TextBox 1508">
          <a:extLst>
            <a:ext uri="{FF2B5EF4-FFF2-40B4-BE49-F238E27FC236}">
              <a16:creationId xmlns:a16="http://schemas.microsoft.com/office/drawing/2014/main" id="{00000000-0008-0000-0100-00005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0" name="TextBox 1509">
          <a:extLst>
            <a:ext uri="{FF2B5EF4-FFF2-40B4-BE49-F238E27FC236}">
              <a16:creationId xmlns:a16="http://schemas.microsoft.com/office/drawing/2014/main" id="{00000000-0008-0000-0100-00005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1" name="TextBox 1510">
          <a:extLst>
            <a:ext uri="{FF2B5EF4-FFF2-40B4-BE49-F238E27FC236}">
              <a16:creationId xmlns:a16="http://schemas.microsoft.com/office/drawing/2014/main" id="{00000000-0008-0000-0100-00005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2" name="TextBox 1511">
          <a:extLst>
            <a:ext uri="{FF2B5EF4-FFF2-40B4-BE49-F238E27FC236}">
              <a16:creationId xmlns:a16="http://schemas.microsoft.com/office/drawing/2014/main" id="{00000000-0008-0000-0100-00005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3" name="TextBox 1512">
          <a:extLst>
            <a:ext uri="{FF2B5EF4-FFF2-40B4-BE49-F238E27FC236}">
              <a16:creationId xmlns:a16="http://schemas.microsoft.com/office/drawing/2014/main" id="{00000000-0008-0000-0100-00005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4" name="TextBox 1513">
          <a:extLst>
            <a:ext uri="{FF2B5EF4-FFF2-40B4-BE49-F238E27FC236}">
              <a16:creationId xmlns:a16="http://schemas.microsoft.com/office/drawing/2014/main" id="{00000000-0008-0000-0100-00005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5" name="TextBox 1514">
          <a:extLst>
            <a:ext uri="{FF2B5EF4-FFF2-40B4-BE49-F238E27FC236}">
              <a16:creationId xmlns:a16="http://schemas.microsoft.com/office/drawing/2014/main" id="{00000000-0008-0000-0100-00005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6" name="TextBox 1515">
          <a:extLst>
            <a:ext uri="{FF2B5EF4-FFF2-40B4-BE49-F238E27FC236}">
              <a16:creationId xmlns:a16="http://schemas.microsoft.com/office/drawing/2014/main" id="{00000000-0008-0000-0100-00005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7" name="TextBox 1516">
          <a:extLst>
            <a:ext uri="{FF2B5EF4-FFF2-40B4-BE49-F238E27FC236}">
              <a16:creationId xmlns:a16="http://schemas.microsoft.com/office/drawing/2014/main" id="{00000000-0008-0000-0100-00005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8" name="TextBox 1517">
          <a:extLst>
            <a:ext uri="{FF2B5EF4-FFF2-40B4-BE49-F238E27FC236}">
              <a16:creationId xmlns:a16="http://schemas.microsoft.com/office/drawing/2014/main" id="{00000000-0008-0000-0100-00005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19" name="TextBox 1518">
          <a:extLst>
            <a:ext uri="{FF2B5EF4-FFF2-40B4-BE49-F238E27FC236}">
              <a16:creationId xmlns:a16="http://schemas.microsoft.com/office/drawing/2014/main" id="{00000000-0008-0000-0100-00005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0" name="TextBox 1519">
          <a:extLst>
            <a:ext uri="{FF2B5EF4-FFF2-40B4-BE49-F238E27FC236}">
              <a16:creationId xmlns:a16="http://schemas.microsoft.com/office/drawing/2014/main" id="{00000000-0008-0000-0100-00005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1" name="TextBox 1520">
          <a:extLst>
            <a:ext uri="{FF2B5EF4-FFF2-40B4-BE49-F238E27FC236}">
              <a16:creationId xmlns:a16="http://schemas.microsoft.com/office/drawing/2014/main" id="{00000000-0008-0000-0100-00006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2" name="TextBox 1521">
          <a:extLst>
            <a:ext uri="{FF2B5EF4-FFF2-40B4-BE49-F238E27FC236}">
              <a16:creationId xmlns:a16="http://schemas.microsoft.com/office/drawing/2014/main" id="{00000000-0008-0000-0100-00006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3" name="TextBox 1522">
          <a:extLst>
            <a:ext uri="{FF2B5EF4-FFF2-40B4-BE49-F238E27FC236}">
              <a16:creationId xmlns:a16="http://schemas.microsoft.com/office/drawing/2014/main" id="{00000000-0008-0000-0100-00006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4" name="TextBox 1523">
          <a:extLst>
            <a:ext uri="{FF2B5EF4-FFF2-40B4-BE49-F238E27FC236}">
              <a16:creationId xmlns:a16="http://schemas.microsoft.com/office/drawing/2014/main" id="{00000000-0008-0000-0100-00006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5" name="TextBox 1524">
          <a:extLst>
            <a:ext uri="{FF2B5EF4-FFF2-40B4-BE49-F238E27FC236}">
              <a16:creationId xmlns:a16="http://schemas.microsoft.com/office/drawing/2014/main" id="{00000000-0008-0000-0100-00006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6" name="TextBox 1525">
          <a:extLst>
            <a:ext uri="{FF2B5EF4-FFF2-40B4-BE49-F238E27FC236}">
              <a16:creationId xmlns:a16="http://schemas.microsoft.com/office/drawing/2014/main" id="{00000000-0008-0000-0100-00006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7" name="TextBox 1526">
          <a:extLst>
            <a:ext uri="{FF2B5EF4-FFF2-40B4-BE49-F238E27FC236}">
              <a16:creationId xmlns:a16="http://schemas.microsoft.com/office/drawing/2014/main" id="{00000000-0008-0000-0100-00006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8" name="TextBox 1527">
          <a:extLst>
            <a:ext uri="{FF2B5EF4-FFF2-40B4-BE49-F238E27FC236}">
              <a16:creationId xmlns:a16="http://schemas.microsoft.com/office/drawing/2014/main" id="{00000000-0008-0000-0100-00006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29" name="TextBox 1528">
          <a:extLst>
            <a:ext uri="{FF2B5EF4-FFF2-40B4-BE49-F238E27FC236}">
              <a16:creationId xmlns:a16="http://schemas.microsoft.com/office/drawing/2014/main" id="{00000000-0008-0000-0100-00006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0" name="TextBox 1529">
          <a:extLst>
            <a:ext uri="{FF2B5EF4-FFF2-40B4-BE49-F238E27FC236}">
              <a16:creationId xmlns:a16="http://schemas.microsoft.com/office/drawing/2014/main" id="{00000000-0008-0000-0100-00006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1" name="TextBox 1530">
          <a:extLst>
            <a:ext uri="{FF2B5EF4-FFF2-40B4-BE49-F238E27FC236}">
              <a16:creationId xmlns:a16="http://schemas.microsoft.com/office/drawing/2014/main" id="{00000000-0008-0000-0100-00006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2" name="TextBox 1531">
          <a:extLst>
            <a:ext uri="{FF2B5EF4-FFF2-40B4-BE49-F238E27FC236}">
              <a16:creationId xmlns:a16="http://schemas.microsoft.com/office/drawing/2014/main" id="{00000000-0008-0000-0100-00006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3" name="TextBox 1532">
          <a:extLst>
            <a:ext uri="{FF2B5EF4-FFF2-40B4-BE49-F238E27FC236}">
              <a16:creationId xmlns:a16="http://schemas.microsoft.com/office/drawing/2014/main" id="{00000000-0008-0000-0100-00006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4" name="TextBox 1533">
          <a:extLst>
            <a:ext uri="{FF2B5EF4-FFF2-40B4-BE49-F238E27FC236}">
              <a16:creationId xmlns:a16="http://schemas.microsoft.com/office/drawing/2014/main" id="{00000000-0008-0000-0100-00006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5" name="TextBox 1534">
          <a:extLst>
            <a:ext uri="{FF2B5EF4-FFF2-40B4-BE49-F238E27FC236}">
              <a16:creationId xmlns:a16="http://schemas.microsoft.com/office/drawing/2014/main" id="{00000000-0008-0000-0100-00006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6" name="TextBox 1535">
          <a:extLst>
            <a:ext uri="{FF2B5EF4-FFF2-40B4-BE49-F238E27FC236}">
              <a16:creationId xmlns:a16="http://schemas.microsoft.com/office/drawing/2014/main" id="{00000000-0008-0000-0100-00006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7" name="TextBox 1536">
          <a:extLst>
            <a:ext uri="{FF2B5EF4-FFF2-40B4-BE49-F238E27FC236}">
              <a16:creationId xmlns:a16="http://schemas.microsoft.com/office/drawing/2014/main" id="{00000000-0008-0000-0100-00007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8" name="TextBox 1537">
          <a:extLst>
            <a:ext uri="{FF2B5EF4-FFF2-40B4-BE49-F238E27FC236}">
              <a16:creationId xmlns:a16="http://schemas.microsoft.com/office/drawing/2014/main" id="{00000000-0008-0000-0100-00007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39" name="TextBox 1538">
          <a:extLst>
            <a:ext uri="{FF2B5EF4-FFF2-40B4-BE49-F238E27FC236}">
              <a16:creationId xmlns:a16="http://schemas.microsoft.com/office/drawing/2014/main" id="{00000000-0008-0000-0100-00007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0" name="TextBox 1539">
          <a:extLst>
            <a:ext uri="{FF2B5EF4-FFF2-40B4-BE49-F238E27FC236}">
              <a16:creationId xmlns:a16="http://schemas.microsoft.com/office/drawing/2014/main" id="{00000000-0008-0000-0100-00007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1" name="TextBox 1540">
          <a:extLst>
            <a:ext uri="{FF2B5EF4-FFF2-40B4-BE49-F238E27FC236}">
              <a16:creationId xmlns:a16="http://schemas.microsoft.com/office/drawing/2014/main" id="{00000000-0008-0000-0100-00007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2" name="TextBox 1541">
          <a:extLst>
            <a:ext uri="{FF2B5EF4-FFF2-40B4-BE49-F238E27FC236}">
              <a16:creationId xmlns:a16="http://schemas.microsoft.com/office/drawing/2014/main" id="{00000000-0008-0000-0100-00007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3" name="TextBox 1542">
          <a:extLst>
            <a:ext uri="{FF2B5EF4-FFF2-40B4-BE49-F238E27FC236}">
              <a16:creationId xmlns:a16="http://schemas.microsoft.com/office/drawing/2014/main" id="{00000000-0008-0000-0100-00007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4" name="TextBox 1543">
          <a:extLst>
            <a:ext uri="{FF2B5EF4-FFF2-40B4-BE49-F238E27FC236}">
              <a16:creationId xmlns:a16="http://schemas.microsoft.com/office/drawing/2014/main" id="{00000000-0008-0000-0100-00007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5" name="TextBox 1544">
          <a:extLst>
            <a:ext uri="{FF2B5EF4-FFF2-40B4-BE49-F238E27FC236}">
              <a16:creationId xmlns:a16="http://schemas.microsoft.com/office/drawing/2014/main" id="{00000000-0008-0000-0100-00007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6" name="TextBox 1545">
          <a:extLst>
            <a:ext uri="{FF2B5EF4-FFF2-40B4-BE49-F238E27FC236}">
              <a16:creationId xmlns:a16="http://schemas.microsoft.com/office/drawing/2014/main" id="{00000000-0008-0000-0100-00007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7" name="TextBox 1546">
          <a:extLst>
            <a:ext uri="{FF2B5EF4-FFF2-40B4-BE49-F238E27FC236}">
              <a16:creationId xmlns:a16="http://schemas.microsoft.com/office/drawing/2014/main" id="{00000000-0008-0000-0100-00007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8" name="TextBox 1547">
          <a:extLst>
            <a:ext uri="{FF2B5EF4-FFF2-40B4-BE49-F238E27FC236}">
              <a16:creationId xmlns:a16="http://schemas.microsoft.com/office/drawing/2014/main" id="{00000000-0008-0000-0100-00007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49" name="TextBox 1548">
          <a:extLst>
            <a:ext uri="{FF2B5EF4-FFF2-40B4-BE49-F238E27FC236}">
              <a16:creationId xmlns:a16="http://schemas.microsoft.com/office/drawing/2014/main" id="{00000000-0008-0000-0100-00007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0" name="TextBox 1549">
          <a:extLst>
            <a:ext uri="{FF2B5EF4-FFF2-40B4-BE49-F238E27FC236}">
              <a16:creationId xmlns:a16="http://schemas.microsoft.com/office/drawing/2014/main" id="{00000000-0008-0000-0100-00007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1" name="TextBox 1550">
          <a:extLst>
            <a:ext uri="{FF2B5EF4-FFF2-40B4-BE49-F238E27FC236}">
              <a16:creationId xmlns:a16="http://schemas.microsoft.com/office/drawing/2014/main" id="{00000000-0008-0000-0100-00007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2" name="TextBox 1551">
          <a:extLst>
            <a:ext uri="{FF2B5EF4-FFF2-40B4-BE49-F238E27FC236}">
              <a16:creationId xmlns:a16="http://schemas.microsoft.com/office/drawing/2014/main" id="{00000000-0008-0000-0100-00007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3" name="TextBox 1552">
          <a:extLst>
            <a:ext uri="{FF2B5EF4-FFF2-40B4-BE49-F238E27FC236}">
              <a16:creationId xmlns:a16="http://schemas.microsoft.com/office/drawing/2014/main" id="{00000000-0008-0000-0100-00008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4" name="TextBox 1553">
          <a:extLst>
            <a:ext uri="{FF2B5EF4-FFF2-40B4-BE49-F238E27FC236}">
              <a16:creationId xmlns:a16="http://schemas.microsoft.com/office/drawing/2014/main" id="{00000000-0008-0000-0100-00008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5" name="TextBox 1554">
          <a:extLst>
            <a:ext uri="{FF2B5EF4-FFF2-40B4-BE49-F238E27FC236}">
              <a16:creationId xmlns:a16="http://schemas.microsoft.com/office/drawing/2014/main" id="{00000000-0008-0000-0100-00008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6" name="TextBox 1555">
          <a:extLst>
            <a:ext uri="{FF2B5EF4-FFF2-40B4-BE49-F238E27FC236}">
              <a16:creationId xmlns:a16="http://schemas.microsoft.com/office/drawing/2014/main" id="{00000000-0008-0000-0100-00008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7" name="TextBox 1556">
          <a:extLst>
            <a:ext uri="{FF2B5EF4-FFF2-40B4-BE49-F238E27FC236}">
              <a16:creationId xmlns:a16="http://schemas.microsoft.com/office/drawing/2014/main" id="{00000000-0008-0000-0100-00008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8" name="TextBox 1557">
          <a:extLst>
            <a:ext uri="{FF2B5EF4-FFF2-40B4-BE49-F238E27FC236}">
              <a16:creationId xmlns:a16="http://schemas.microsoft.com/office/drawing/2014/main" id="{00000000-0008-0000-0100-00008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59" name="TextBox 1558">
          <a:extLst>
            <a:ext uri="{FF2B5EF4-FFF2-40B4-BE49-F238E27FC236}">
              <a16:creationId xmlns:a16="http://schemas.microsoft.com/office/drawing/2014/main" id="{00000000-0008-0000-0100-00008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0" name="TextBox 1559">
          <a:extLst>
            <a:ext uri="{FF2B5EF4-FFF2-40B4-BE49-F238E27FC236}">
              <a16:creationId xmlns:a16="http://schemas.microsoft.com/office/drawing/2014/main" id="{00000000-0008-0000-0100-00008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1" name="TextBox 1560">
          <a:extLst>
            <a:ext uri="{FF2B5EF4-FFF2-40B4-BE49-F238E27FC236}">
              <a16:creationId xmlns:a16="http://schemas.microsoft.com/office/drawing/2014/main" id="{00000000-0008-0000-0100-00008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2" name="TextBox 1561">
          <a:extLst>
            <a:ext uri="{FF2B5EF4-FFF2-40B4-BE49-F238E27FC236}">
              <a16:creationId xmlns:a16="http://schemas.microsoft.com/office/drawing/2014/main" id="{00000000-0008-0000-0100-00008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3" name="TextBox 1562">
          <a:extLst>
            <a:ext uri="{FF2B5EF4-FFF2-40B4-BE49-F238E27FC236}">
              <a16:creationId xmlns:a16="http://schemas.microsoft.com/office/drawing/2014/main" id="{00000000-0008-0000-0100-00008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4" name="TextBox 1563">
          <a:extLst>
            <a:ext uri="{FF2B5EF4-FFF2-40B4-BE49-F238E27FC236}">
              <a16:creationId xmlns:a16="http://schemas.microsoft.com/office/drawing/2014/main" id="{00000000-0008-0000-0100-00008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5" name="TextBox 1564">
          <a:extLst>
            <a:ext uri="{FF2B5EF4-FFF2-40B4-BE49-F238E27FC236}">
              <a16:creationId xmlns:a16="http://schemas.microsoft.com/office/drawing/2014/main" id="{00000000-0008-0000-0100-00008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6" name="TextBox 1565">
          <a:extLst>
            <a:ext uri="{FF2B5EF4-FFF2-40B4-BE49-F238E27FC236}">
              <a16:creationId xmlns:a16="http://schemas.microsoft.com/office/drawing/2014/main" id="{00000000-0008-0000-0100-00008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7" name="TextBox 1566">
          <a:extLst>
            <a:ext uri="{FF2B5EF4-FFF2-40B4-BE49-F238E27FC236}">
              <a16:creationId xmlns:a16="http://schemas.microsoft.com/office/drawing/2014/main" id="{00000000-0008-0000-0100-00008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8" name="TextBox 1567">
          <a:extLst>
            <a:ext uri="{FF2B5EF4-FFF2-40B4-BE49-F238E27FC236}">
              <a16:creationId xmlns:a16="http://schemas.microsoft.com/office/drawing/2014/main" id="{00000000-0008-0000-0100-00008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69" name="TextBox 1568">
          <a:extLst>
            <a:ext uri="{FF2B5EF4-FFF2-40B4-BE49-F238E27FC236}">
              <a16:creationId xmlns:a16="http://schemas.microsoft.com/office/drawing/2014/main" id="{00000000-0008-0000-0100-00009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0" name="TextBox 1569">
          <a:extLst>
            <a:ext uri="{FF2B5EF4-FFF2-40B4-BE49-F238E27FC236}">
              <a16:creationId xmlns:a16="http://schemas.microsoft.com/office/drawing/2014/main" id="{00000000-0008-0000-0100-00009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1" name="TextBox 1570">
          <a:extLst>
            <a:ext uri="{FF2B5EF4-FFF2-40B4-BE49-F238E27FC236}">
              <a16:creationId xmlns:a16="http://schemas.microsoft.com/office/drawing/2014/main" id="{00000000-0008-0000-0100-00009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2" name="TextBox 1571">
          <a:extLst>
            <a:ext uri="{FF2B5EF4-FFF2-40B4-BE49-F238E27FC236}">
              <a16:creationId xmlns:a16="http://schemas.microsoft.com/office/drawing/2014/main" id="{00000000-0008-0000-0100-00009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3" name="TextBox 1572">
          <a:extLst>
            <a:ext uri="{FF2B5EF4-FFF2-40B4-BE49-F238E27FC236}">
              <a16:creationId xmlns:a16="http://schemas.microsoft.com/office/drawing/2014/main" id="{00000000-0008-0000-0100-00009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4" name="TextBox 1573">
          <a:extLst>
            <a:ext uri="{FF2B5EF4-FFF2-40B4-BE49-F238E27FC236}">
              <a16:creationId xmlns:a16="http://schemas.microsoft.com/office/drawing/2014/main" id="{00000000-0008-0000-0100-00009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5" name="TextBox 1574">
          <a:extLst>
            <a:ext uri="{FF2B5EF4-FFF2-40B4-BE49-F238E27FC236}">
              <a16:creationId xmlns:a16="http://schemas.microsoft.com/office/drawing/2014/main" id="{00000000-0008-0000-0100-00009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6" name="TextBox 1575">
          <a:extLst>
            <a:ext uri="{FF2B5EF4-FFF2-40B4-BE49-F238E27FC236}">
              <a16:creationId xmlns:a16="http://schemas.microsoft.com/office/drawing/2014/main" id="{00000000-0008-0000-0100-00009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7" name="TextBox 1576">
          <a:extLst>
            <a:ext uri="{FF2B5EF4-FFF2-40B4-BE49-F238E27FC236}">
              <a16:creationId xmlns:a16="http://schemas.microsoft.com/office/drawing/2014/main" id="{00000000-0008-0000-0100-00009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8" name="TextBox 1577">
          <a:extLst>
            <a:ext uri="{FF2B5EF4-FFF2-40B4-BE49-F238E27FC236}">
              <a16:creationId xmlns:a16="http://schemas.microsoft.com/office/drawing/2014/main" id="{00000000-0008-0000-0100-00009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79" name="TextBox 1578">
          <a:extLst>
            <a:ext uri="{FF2B5EF4-FFF2-40B4-BE49-F238E27FC236}">
              <a16:creationId xmlns:a16="http://schemas.microsoft.com/office/drawing/2014/main" id="{00000000-0008-0000-0100-00009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0" name="TextBox 1579">
          <a:extLst>
            <a:ext uri="{FF2B5EF4-FFF2-40B4-BE49-F238E27FC236}">
              <a16:creationId xmlns:a16="http://schemas.microsoft.com/office/drawing/2014/main" id="{00000000-0008-0000-0100-00009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1" name="TextBox 1580">
          <a:extLst>
            <a:ext uri="{FF2B5EF4-FFF2-40B4-BE49-F238E27FC236}">
              <a16:creationId xmlns:a16="http://schemas.microsoft.com/office/drawing/2014/main" id="{00000000-0008-0000-0100-00009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2" name="TextBox 1581">
          <a:extLst>
            <a:ext uri="{FF2B5EF4-FFF2-40B4-BE49-F238E27FC236}">
              <a16:creationId xmlns:a16="http://schemas.microsoft.com/office/drawing/2014/main" id="{00000000-0008-0000-0100-00009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3" name="TextBox 1582">
          <a:extLst>
            <a:ext uri="{FF2B5EF4-FFF2-40B4-BE49-F238E27FC236}">
              <a16:creationId xmlns:a16="http://schemas.microsoft.com/office/drawing/2014/main" id="{00000000-0008-0000-0100-00009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4" name="TextBox 1583">
          <a:extLst>
            <a:ext uri="{FF2B5EF4-FFF2-40B4-BE49-F238E27FC236}">
              <a16:creationId xmlns:a16="http://schemas.microsoft.com/office/drawing/2014/main" id="{00000000-0008-0000-0100-00009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5" name="TextBox 1584">
          <a:extLst>
            <a:ext uri="{FF2B5EF4-FFF2-40B4-BE49-F238E27FC236}">
              <a16:creationId xmlns:a16="http://schemas.microsoft.com/office/drawing/2014/main" id="{00000000-0008-0000-0100-0000A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6" name="TextBox 1585">
          <a:extLst>
            <a:ext uri="{FF2B5EF4-FFF2-40B4-BE49-F238E27FC236}">
              <a16:creationId xmlns:a16="http://schemas.microsoft.com/office/drawing/2014/main" id="{00000000-0008-0000-0100-0000A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7" name="TextBox 1586">
          <a:extLst>
            <a:ext uri="{FF2B5EF4-FFF2-40B4-BE49-F238E27FC236}">
              <a16:creationId xmlns:a16="http://schemas.microsoft.com/office/drawing/2014/main" id="{00000000-0008-0000-0100-0000A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8" name="TextBox 1587">
          <a:extLst>
            <a:ext uri="{FF2B5EF4-FFF2-40B4-BE49-F238E27FC236}">
              <a16:creationId xmlns:a16="http://schemas.microsoft.com/office/drawing/2014/main" id="{00000000-0008-0000-0100-0000A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89" name="TextBox 1588">
          <a:extLst>
            <a:ext uri="{FF2B5EF4-FFF2-40B4-BE49-F238E27FC236}">
              <a16:creationId xmlns:a16="http://schemas.microsoft.com/office/drawing/2014/main" id="{00000000-0008-0000-0100-0000A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0" name="TextBox 1589">
          <a:extLst>
            <a:ext uri="{FF2B5EF4-FFF2-40B4-BE49-F238E27FC236}">
              <a16:creationId xmlns:a16="http://schemas.microsoft.com/office/drawing/2014/main" id="{00000000-0008-0000-0100-0000A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1" name="TextBox 1590">
          <a:extLst>
            <a:ext uri="{FF2B5EF4-FFF2-40B4-BE49-F238E27FC236}">
              <a16:creationId xmlns:a16="http://schemas.microsoft.com/office/drawing/2014/main" id="{00000000-0008-0000-0100-0000A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2" name="TextBox 1591">
          <a:extLst>
            <a:ext uri="{FF2B5EF4-FFF2-40B4-BE49-F238E27FC236}">
              <a16:creationId xmlns:a16="http://schemas.microsoft.com/office/drawing/2014/main" id="{00000000-0008-0000-0100-0000A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3" name="TextBox 1592">
          <a:extLst>
            <a:ext uri="{FF2B5EF4-FFF2-40B4-BE49-F238E27FC236}">
              <a16:creationId xmlns:a16="http://schemas.microsoft.com/office/drawing/2014/main" id="{00000000-0008-0000-0100-0000A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4" name="TextBox 1593">
          <a:extLst>
            <a:ext uri="{FF2B5EF4-FFF2-40B4-BE49-F238E27FC236}">
              <a16:creationId xmlns:a16="http://schemas.microsoft.com/office/drawing/2014/main" id="{00000000-0008-0000-0100-0000A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5" name="TextBox 1594">
          <a:extLst>
            <a:ext uri="{FF2B5EF4-FFF2-40B4-BE49-F238E27FC236}">
              <a16:creationId xmlns:a16="http://schemas.microsoft.com/office/drawing/2014/main" id="{00000000-0008-0000-0100-0000A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6" name="TextBox 1595">
          <a:extLst>
            <a:ext uri="{FF2B5EF4-FFF2-40B4-BE49-F238E27FC236}">
              <a16:creationId xmlns:a16="http://schemas.microsoft.com/office/drawing/2014/main" id="{00000000-0008-0000-0100-0000A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7" name="TextBox 1596">
          <a:extLst>
            <a:ext uri="{FF2B5EF4-FFF2-40B4-BE49-F238E27FC236}">
              <a16:creationId xmlns:a16="http://schemas.microsoft.com/office/drawing/2014/main" id="{00000000-0008-0000-0100-0000A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8" name="TextBox 1597">
          <a:extLst>
            <a:ext uri="{FF2B5EF4-FFF2-40B4-BE49-F238E27FC236}">
              <a16:creationId xmlns:a16="http://schemas.microsoft.com/office/drawing/2014/main" id="{00000000-0008-0000-0100-0000A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599" name="TextBox 1598">
          <a:extLst>
            <a:ext uri="{FF2B5EF4-FFF2-40B4-BE49-F238E27FC236}">
              <a16:creationId xmlns:a16="http://schemas.microsoft.com/office/drawing/2014/main" id="{00000000-0008-0000-0100-0000A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0" name="TextBox 1599">
          <a:extLst>
            <a:ext uri="{FF2B5EF4-FFF2-40B4-BE49-F238E27FC236}">
              <a16:creationId xmlns:a16="http://schemas.microsoft.com/office/drawing/2014/main" id="{00000000-0008-0000-0100-0000A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1" name="TextBox 1600">
          <a:extLst>
            <a:ext uri="{FF2B5EF4-FFF2-40B4-BE49-F238E27FC236}">
              <a16:creationId xmlns:a16="http://schemas.microsoft.com/office/drawing/2014/main" id="{00000000-0008-0000-0100-0000B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2" name="TextBox 1601">
          <a:extLst>
            <a:ext uri="{FF2B5EF4-FFF2-40B4-BE49-F238E27FC236}">
              <a16:creationId xmlns:a16="http://schemas.microsoft.com/office/drawing/2014/main" id="{00000000-0008-0000-0100-0000B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3" name="TextBox 1602">
          <a:extLst>
            <a:ext uri="{FF2B5EF4-FFF2-40B4-BE49-F238E27FC236}">
              <a16:creationId xmlns:a16="http://schemas.microsoft.com/office/drawing/2014/main" id="{00000000-0008-0000-0100-0000B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4" name="TextBox 1603">
          <a:extLst>
            <a:ext uri="{FF2B5EF4-FFF2-40B4-BE49-F238E27FC236}">
              <a16:creationId xmlns:a16="http://schemas.microsoft.com/office/drawing/2014/main" id="{00000000-0008-0000-0100-0000B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5" name="TextBox 1604">
          <a:extLst>
            <a:ext uri="{FF2B5EF4-FFF2-40B4-BE49-F238E27FC236}">
              <a16:creationId xmlns:a16="http://schemas.microsoft.com/office/drawing/2014/main" id="{00000000-0008-0000-0100-0000B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6" name="TextBox 1605">
          <a:extLst>
            <a:ext uri="{FF2B5EF4-FFF2-40B4-BE49-F238E27FC236}">
              <a16:creationId xmlns:a16="http://schemas.microsoft.com/office/drawing/2014/main" id="{00000000-0008-0000-0100-0000B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7" name="TextBox 1606">
          <a:extLst>
            <a:ext uri="{FF2B5EF4-FFF2-40B4-BE49-F238E27FC236}">
              <a16:creationId xmlns:a16="http://schemas.microsoft.com/office/drawing/2014/main" id="{00000000-0008-0000-0100-0000B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8" name="TextBox 1607">
          <a:extLst>
            <a:ext uri="{FF2B5EF4-FFF2-40B4-BE49-F238E27FC236}">
              <a16:creationId xmlns:a16="http://schemas.microsoft.com/office/drawing/2014/main" id="{00000000-0008-0000-0100-0000B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09" name="TextBox 1608">
          <a:extLst>
            <a:ext uri="{FF2B5EF4-FFF2-40B4-BE49-F238E27FC236}">
              <a16:creationId xmlns:a16="http://schemas.microsoft.com/office/drawing/2014/main" id="{00000000-0008-0000-0100-0000B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0" name="TextBox 1609">
          <a:extLst>
            <a:ext uri="{FF2B5EF4-FFF2-40B4-BE49-F238E27FC236}">
              <a16:creationId xmlns:a16="http://schemas.microsoft.com/office/drawing/2014/main" id="{00000000-0008-0000-0100-0000B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1" name="TextBox 1610">
          <a:extLst>
            <a:ext uri="{FF2B5EF4-FFF2-40B4-BE49-F238E27FC236}">
              <a16:creationId xmlns:a16="http://schemas.microsoft.com/office/drawing/2014/main" id="{00000000-0008-0000-0100-0000B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2" name="TextBox 1611">
          <a:extLst>
            <a:ext uri="{FF2B5EF4-FFF2-40B4-BE49-F238E27FC236}">
              <a16:creationId xmlns:a16="http://schemas.microsoft.com/office/drawing/2014/main" id="{00000000-0008-0000-0100-0000B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3" name="TextBox 1612">
          <a:extLst>
            <a:ext uri="{FF2B5EF4-FFF2-40B4-BE49-F238E27FC236}">
              <a16:creationId xmlns:a16="http://schemas.microsoft.com/office/drawing/2014/main" id="{00000000-0008-0000-0100-0000B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4" name="TextBox 1613">
          <a:extLst>
            <a:ext uri="{FF2B5EF4-FFF2-40B4-BE49-F238E27FC236}">
              <a16:creationId xmlns:a16="http://schemas.microsoft.com/office/drawing/2014/main" id="{00000000-0008-0000-0100-0000B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5" name="TextBox 1614">
          <a:extLst>
            <a:ext uri="{FF2B5EF4-FFF2-40B4-BE49-F238E27FC236}">
              <a16:creationId xmlns:a16="http://schemas.microsoft.com/office/drawing/2014/main" id="{00000000-0008-0000-0100-0000B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6" name="TextBox 1615">
          <a:extLst>
            <a:ext uri="{FF2B5EF4-FFF2-40B4-BE49-F238E27FC236}">
              <a16:creationId xmlns:a16="http://schemas.microsoft.com/office/drawing/2014/main" id="{00000000-0008-0000-0100-0000B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7" name="TextBox 1616">
          <a:extLst>
            <a:ext uri="{FF2B5EF4-FFF2-40B4-BE49-F238E27FC236}">
              <a16:creationId xmlns:a16="http://schemas.microsoft.com/office/drawing/2014/main" id="{00000000-0008-0000-0100-0000C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8" name="TextBox 1617">
          <a:extLst>
            <a:ext uri="{FF2B5EF4-FFF2-40B4-BE49-F238E27FC236}">
              <a16:creationId xmlns:a16="http://schemas.microsoft.com/office/drawing/2014/main" id="{00000000-0008-0000-0100-0000C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19" name="TextBox 1618">
          <a:extLst>
            <a:ext uri="{FF2B5EF4-FFF2-40B4-BE49-F238E27FC236}">
              <a16:creationId xmlns:a16="http://schemas.microsoft.com/office/drawing/2014/main" id="{00000000-0008-0000-0100-0000C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0" name="TextBox 1619">
          <a:extLst>
            <a:ext uri="{FF2B5EF4-FFF2-40B4-BE49-F238E27FC236}">
              <a16:creationId xmlns:a16="http://schemas.microsoft.com/office/drawing/2014/main" id="{00000000-0008-0000-0100-0000C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1" name="TextBox 1620">
          <a:extLst>
            <a:ext uri="{FF2B5EF4-FFF2-40B4-BE49-F238E27FC236}">
              <a16:creationId xmlns:a16="http://schemas.microsoft.com/office/drawing/2014/main" id="{00000000-0008-0000-0100-0000C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2" name="TextBox 1621">
          <a:extLst>
            <a:ext uri="{FF2B5EF4-FFF2-40B4-BE49-F238E27FC236}">
              <a16:creationId xmlns:a16="http://schemas.microsoft.com/office/drawing/2014/main" id="{00000000-0008-0000-0100-0000C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3" name="TextBox 1622">
          <a:extLst>
            <a:ext uri="{FF2B5EF4-FFF2-40B4-BE49-F238E27FC236}">
              <a16:creationId xmlns:a16="http://schemas.microsoft.com/office/drawing/2014/main" id="{00000000-0008-0000-0100-0000C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4" name="TextBox 1623">
          <a:extLst>
            <a:ext uri="{FF2B5EF4-FFF2-40B4-BE49-F238E27FC236}">
              <a16:creationId xmlns:a16="http://schemas.microsoft.com/office/drawing/2014/main" id="{00000000-0008-0000-0100-0000C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5" name="TextBox 1624">
          <a:extLst>
            <a:ext uri="{FF2B5EF4-FFF2-40B4-BE49-F238E27FC236}">
              <a16:creationId xmlns:a16="http://schemas.microsoft.com/office/drawing/2014/main" id="{00000000-0008-0000-0100-0000C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6" name="TextBox 1625">
          <a:extLst>
            <a:ext uri="{FF2B5EF4-FFF2-40B4-BE49-F238E27FC236}">
              <a16:creationId xmlns:a16="http://schemas.microsoft.com/office/drawing/2014/main" id="{00000000-0008-0000-0100-0000C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7" name="TextBox 1626">
          <a:extLst>
            <a:ext uri="{FF2B5EF4-FFF2-40B4-BE49-F238E27FC236}">
              <a16:creationId xmlns:a16="http://schemas.microsoft.com/office/drawing/2014/main" id="{00000000-0008-0000-0100-0000C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8" name="TextBox 1627">
          <a:extLst>
            <a:ext uri="{FF2B5EF4-FFF2-40B4-BE49-F238E27FC236}">
              <a16:creationId xmlns:a16="http://schemas.microsoft.com/office/drawing/2014/main" id="{00000000-0008-0000-0100-0000C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29" name="TextBox 1628">
          <a:extLst>
            <a:ext uri="{FF2B5EF4-FFF2-40B4-BE49-F238E27FC236}">
              <a16:creationId xmlns:a16="http://schemas.microsoft.com/office/drawing/2014/main" id="{00000000-0008-0000-0100-0000C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0" name="TextBox 1629">
          <a:extLst>
            <a:ext uri="{FF2B5EF4-FFF2-40B4-BE49-F238E27FC236}">
              <a16:creationId xmlns:a16="http://schemas.microsoft.com/office/drawing/2014/main" id="{00000000-0008-0000-0100-0000C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1" name="TextBox 1630">
          <a:extLst>
            <a:ext uri="{FF2B5EF4-FFF2-40B4-BE49-F238E27FC236}">
              <a16:creationId xmlns:a16="http://schemas.microsoft.com/office/drawing/2014/main" id="{00000000-0008-0000-0100-0000C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2" name="TextBox 1631">
          <a:extLst>
            <a:ext uri="{FF2B5EF4-FFF2-40B4-BE49-F238E27FC236}">
              <a16:creationId xmlns:a16="http://schemas.microsoft.com/office/drawing/2014/main" id="{00000000-0008-0000-0100-0000C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3" name="TextBox 1632">
          <a:extLst>
            <a:ext uri="{FF2B5EF4-FFF2-40B4-BE49-F238E27FC236}">
              <a16:creationId xmlns:a16="http://schemas.microsoft.com/office/drawing/2014/main" id="{00000000-0008-0000-0100-0000D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4" name="TextBox 1633">
          <a:extLst>
            <a:ext uri="{FF2B5EF4-FFF2-40B4-BE49-F238E27FC236}">
              <a16:creationId xmlns:a16="http://schemas.microsoft.com/office/drawing/2014/main" id="{00000000-0008-0000-0100-0000D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5" name="TextBox 1634">
          <a:extLst>
            <a:ext uri="{FF2B5EF4-FFF2-40B4-BE49-F238E27FC236}">
              <a16:creationId xmlns:a16="http://schemas.microsoft.com/office/drawing/2014/main" id="{00000000-0008-0000-0100-0000D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6" name="TextBox 1635">
          <a:extLst>
            <a:ext uri="{FF2B5EF4-FFF2-40B4-BE49-F238E27FC236}">
              <a16:creationId xmlns:a16="http://schemas.microsoft.com/office/drawing/2014/main" id="{00000000-0008-0000-0100-0000D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7" name="TextBox 1636">
          <a:extLst>
            <a:ext uri="{FF2B5EF4-FFF2-40B4-BE49-F238E27FC236}">
              <a16:creationId xmlns:a16="http://schemas.microsoft.com/office/drawing/2014/main" id="{00000000-0008-0000-0100-0000D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8" name="TextBox 1637">
          <a:extLst>
            <a:ext uri="{FF2B5EF4-FFF2-40B4-BE49-F238E27FC236}">
              <a16:creationId xmlns:a16="http://schemas.microsoft.com/office/drawing/2014/main" id="{00000000-0008-0000-0100-0000D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39" name="TextBox 1638">
          <a:extLst>
            <a:ext uri="{FF2B5EF4-FFF2-40B4-BE49-F238E27FC236}">
              <a16:creationId xmlns:a16="http://schemas.microsoft.com/office/drawing/2014/main" id="{00000000-0008-0000-0100-0000D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0" name="TextBox 1639">
          <a:extLst>
            <a:ext uri="{FF2B5EF4-FFF2-40B4-BE49-F238E27FC236}">
              <a16:creationId xmlns:a16="http://schemas.microsoft.com/office/drawing/2014/main" id="{00000000-0008-0000-0100-0000D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1" name="TextBox 1640">
          <a:extLst>
            <a:ext uri="{FF2B5EF4-FFF2-40B4-BE49-F238E27FC236}">
              <a16:creationId xmlns:a16="http://schemas.microsoft.com/office/drawing/2014/main" id="{00000000-0008-0000-0100-0000D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2" name="TextBox 1641">
          <a:extLst>
            <a:ext uri="{FF2B5EF4-FFF2-40B4-BE49-F238E27FC236}">
              <a16:creationId xmlns:a16="http://schemas.microsoft.com/office/drawing/2014/main" id="{00000000-0008-0000-0100-0000D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3" name="TextBox 1642">
          <a:extLst>
            <a:ext uri="{FF2B5EF4-FFF2-40B4-BE49-F238E27FC236}">
              <a16:creationId xmlns:a16="http://schemas.microsoft.com/office/drawing/2014/main" id="{00000000-0008-0000-0100-0000D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4" name="TextBox 1643">
          <a:extLst>
            <a:ext uri="{FF2B5EF4-FFF2-40B4-BE49-F238E27FC236}">
              <a16:creationId xmlns:a16="http://schemas.microsoft.com/office/drawing/2014/main" id="{00000000-0008-0000-0100-0000D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5" name="TextBox 1644">
          <a:extLst>
            <a:ext uri="{FF2B5EF4-FFF2-40B4-BE49-F238E27FC236}">
              <a16:creationId xmlns:a16="http://schemas.microsoft.com/office/drawing/2014/main" id="{00000000-0008-0000-0100-0000D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6" name="TextBox 1645">
          <a:extLst>
            <a:ext uri="{FF2B5EF4-FFF2-40B4-BE49-F238E27FC236}">
              <a16:creationId xmlns:a16="http://schemas.microsoft.com/office/drawing/2014/main" id="{00000000-0008-0000-0100-0000D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7" name="TextBox 1646">
          <a:extLst>
            <a:ext uri="{FF2B5EF4-FFF2-40B4-BE49-F238E27FC236}">
              <a16:creationId xmlns:a16="http://schemas.microsoft.com/office/drawing/2014/main" id="{00000000-0008-0000-0100-0000D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8" name="TextBox 1647">
          <a:extLst>
            <a:ext uri="{FF2B5EF4-FFF2-40B4-BE49-F238E27FC236}">
              <a16:creationId xmlns:a16="http://schemas.microsoft.com/office/drawing/2014/main" id="{00000000-0008-0000-0100-0000D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49" name="TextBox 1648">
          <a:extLst>
            <a:ext uri="{FF2B5EF4-FFF2-40B4-BE49-F238E27FC236}">
              <a16:creationId xmlns:a16="http://schemas.microsoft.com/office/drawing/2014/main" id="{00000000-0008-0000-0100-0000E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0" name="TextBox 1649">
          <a:extLst>
            <a:ext uri="{FF2B5EF4-FFF2-40B4-BE49-F238E27FC236}">
              <a16:creationId xmlns:a16="http://schemas.microsoft.com/office/drawing/2014/main" id="{00000000-0008-0000-0100-0000E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1" name="TextBox 1650">
          <a:extLst>
            <a:ext uri="{FF2B5EF4-FFF2-40B4-BE49-F238E27FC236}">
              <a16:creationId xmlns:a16="http://schemas.microsoft.com/office/drawing/2014/main" id="{00000000-0008-0000-0100-0000E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2" name="TextBox 1651">
          <a:extLst>
            <a:ext uri="{FF2B5EF4-FFF2-40B4-BE49-F238E27FC236}">
              <a16:creationId xmlns:a16="http://schemas.microsoft.com/office/drawing/2014/main" id="{00000000-0008-0000-0100-0000E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3" name="TextBox 1652">
          <a:extLst>
            <a:ext uri="{FF2B5EF4-FFF2-40B4-BE49-F238E27FC236}">
              <a16:creationId xmlns:a16="http://schemas.microsoft.com/office/drawing/2014/main" id="{00000000-0008-0000-0100-0000E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4" name="TextBox 1653">
          <a:extLst>
            <a:ext uri="{FF2B5EF4-FFF2-40B4-BE49-F238E27FC236}">
              <a16:creationId xmlns:a16="http://schemas.microsoft.com/office/drawing/2014/main" id="{00000000-0008-0000-0100-0000E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5" name="TextBox 1654">
          <a:extLst>
            <a:ext uri="{FF2B5EF4-FFF2-40B4-BE49-F238E27FC236}">
              <a16:creationId xmlns:a16="http://schemas.microsoft.com/office/drawing/2014/main" id="{00000000-0008-0000-0100-0000E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6" name="TextBox 1655">
          <a:extLst>
            <a:ext uri="{FF2B5EF4-FFF2-40B4-BE49-F238E27FC236}">
              <a16:creationId xmlns:a16="http://schemas.microsoft.com/office/drawing/2014/main" id="{00000000-0008-0000-0100-0000E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7" name="TextBox 1656">
          <a:extLst>
            <a:ext uri="{FF2B5EF4-FFF2-40B4-BE49-F238E27FC236}">
              <a16:creationId xmlns:a16="http://schemas.microsoft.com/office/drawing/2014/main" id="{00000000-0008-0000-0100-0000E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8" name="TextBox 1657">
          <a:extLst>
            <a:ext uri="{FF2B5EF4-FFF2-40B4-BE49-F238E27FC236}">
              <a16:creationId xmlns:a16="http://schemas.microsoft.com/office/drawing/2014/main" id="{00000000-0008-0000-0100-0000E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59" name="TextBox 1658">
          <a:extLst>
            <a:ext uri="{FF2B5EF4-FFF2-40B4-BE49-F238E27FC236}">
              <a16:creationId xmlns:a16="http://schemas.microsoft.com/office/drawing/2014/main" id="{00000000-0008-0000-0100-0000E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0" name="TextBox 1659">
          <a:extLst>
            <a:ext uri="{FF2B5EF4-FFF2-40B4-BE49-F238E27FC236}">
              <a16:creationId xmlns:a16="http://schemas.microsoft.com/office/drawing/2014/main" id="{00000000-0008-0000-0100-0000E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1" name="TextBox 1660">
          <a:extLst>
            <a:ext uri="{FF2B5EF4-FFF2-40B4-BE49-F238E27FC236}">
              <a16:creationId xmlns:a16="http://schemas.microsoft.com/office/drawing/2014/main" id="{00000000-0008-0000-0100-0000E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2" name="TextBox 1661">
          <a:extLst>
            <a:ext uri="{FF2B5EF4-FFF2-40B4-BE49-F238E27FC236}">
              <a16:creationId xmlns:a16="http://schemas.microsoft.com/office/drawing/2014/main" id="{00000000-0008-0000-0100-0000E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3" name="TextBox 1662">
          <a:extLst>
            <a:ext uri="{FF2B5EF4-FFF2-40B4-BE49-F238E27FC236}">
              <a16:creationId xmlns:a16="http://schemas.microsoft.com/office/drawing/2014/main" id="{00000000-0008-0000-0100-0000E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4" name="TextBox 1663">
          <a:extLst>
            <a:ext uri="{FF2B5EF4-FFF2-40B4-BE49-F238E27FC236}">
              <a16:creationId xmlns:a16="http://schemas.microsoft.com/office/drawing/2014/main" id="{00000000-0008-0000-0100-0000E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5" name="TextBox 1664">
          <a:extLst>
            <a:ext uri="{FF2B5EF4-FFF2-40B4-BE49-F238E27FC236}">
              <a16:creationId xmlns:a16="http://schemas.microsoft.com/office/drawing/2014/main" id="{00000000-0008-0000-0100-0000F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6" name="TextBox 1665">
          <a:extLst>
            <a:ext uri="{FF2B5EF4-FFF2-40B4-BE49-F238E27FC236}">
              <a16:creationId xmlns:a16="http://schemas.microsoft.com/office/drawing/2014/main" id="{00000000-0008-0000-0100-0000F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7" name="TextBox 1666">
          <a:extLst>
            <a:ext uri="{FF2B5EF4-FFF2-40B4-BE49-F238E27FC236}">
              <a16:creationId xmlns:a16="http://schemas.microsoft.com/office/drawing/2014/main" id="{00000000-0008-0000-0100-0000F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8" name="TextBox 1667">
          <a:extLst>
            <a:ext uri="{FF2B5EF4-FFF2-40B4-BE49-F238E27FC236}">
              <a16:creationId xmlns:a16="http://schemas.microsoft.com/office/drawing/2014/main" id="{00000000-0008-0000-0100-0000F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69" name="TextBox 1668">
          <a:extLst>
            <a:ext uri="{FF2B5EF4-FFF2-40B4-BE49-F238E27FC236}">
              <a16:creationId xmlns:a16="http://schemas.microsoft.com/office/drawing/2014/main" id="{00000000-0008-0000-0100-0000F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0" name="TextBox 1669">
          <a:extLst>
            <a:ext uri="{FF2B5EF4-FFF2-40B4-BE49-F238E27FC236}">
              <a16:creationId xmlns:a16="http://schemas.microsoft.com/office/drawing/2014/main" id="{00000000-0008-0000-0100-0000F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1" name="TextBox 1670">
          <a:extLst>
            <a:ext uri="{FF2B5EF4-FFF2-40B4-BE49-F238E27FC236}">
              <a16:creationId xmlns:a16="http://schemas.microsoft.com/office/drawing/2014/main" id="{00000000-0008-0000-0100-0000F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2" name="TextBox 1671">
          <a:extLst>
            <a:ext uri="{FF2B5EF4-FFF2-40B4-BE49-F238E27FC236}">
              <a16:creationId xmlns:a16="http://schemas.microsoft.com/office/drawing/2014/main" id="{00000000-0008-0000-0100-0000F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3" name="TextBox 1672">
          <a:extLst>
            <a:ext uri="{FF2B5EF4-FFF2-40B4-BE49-F238E27FC236}">
              <a16:creationId xmlns:a16="http://schemas.microsoft.com/office/drawing/2014/main" id="{00000000-0008-0000-0100-0000F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4" name="TextBox 1673">
          <a:extLst>
            <a:ext uri="{FF2B5EF4-FFF2-40B4-BE49-F238E27FC236}">
              <a16:creationId xmlns:a16="http://schemas.microsoft.com/office/drawing/2014/main" id="{00000000-0008-0000-0100-0000F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5" name="TextBox 1674">
          <a:extLst>
            <a:ext uri="{FF2B5EF4-FFF2-40B4-BE49-F238E27FC236}">
              <a16:creationId xmlns:a16="http://schemas.microsoft.com/office/drawing/2014/main" id="{00000000-0008-0000-0100-0000F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6" name="TextBox 1675">
          <a:extLst>
            <a:ext uri="{FF2B5EF4-FFF2-40B4-BE49-F238E27FC236}">
              <a16:creationId xmlns:a16="http://schemas.microsoft.com/office/drawing/2014/main" id="{00000000-0008-0000-0100-0000F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7" name="TextBox 1676">
          <a:extLst>
            <a:ext uri="{FF2B5EF4-FFF2-40B4-BE49-F238E27FC236}">
              <a16:creationId xmlns:a16="http://schemas.microsoft.com/office/drawing/2014/main" id="{00000000-0008-0000-0100-0000F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8" name="TextBox 1677">
          <a:extLst>
            <a:ext uri="{FF2B5EF4-FFF2-40B4-BE49-F238E27FC236}">
              <a16:creationId xmlns:a16="http://schemas.microsoft.com/office/drawing/2014/main" id="{00000000-0008-0000-0100-0000F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79" name="TextBox 1678">
          <a:extLst>
            <a:ext uri="{FF2B5EF4-FFF2-40B4-BE49-F238E27FC236}">
              <a16:creationId xmlns:a16="http://schemas.microsoft.com/office/drawing/2014/main" id="{00000000-0008-0000-0100-0000F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0" name="TextBox 1679">
          <a:extLst>
            <a:ext uri="{FF2B5EF4-FFF2-40B4-BE49-F238E27FC236}">
              <a16:creationId xmlns:a16="http://schemas.microsoft.com/office/drawing/2014/main" id="{00000000-0008-0000-0100-0000F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1" name="TextBox 1680">
          <a:extLst>
            <a:ext uri="{FF2B5EF4-FFF2-40B4-BE49-F238E27FC236}">
              <a16:creationId xmlns:a16="http://schemas.microsoft.com/office/drawing/2014/main" id="{00000000-0008-0000-0100-00000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2" name="TextBox 1681">
          <a:extLst>
            <a:ext uri="{FF2B5EF4-FFF2-40B4-BE49-F238E27FC236}">
              <a16:creationId xmlns:a16="http://schemas.microsoft.com/office/drawing/2014/main" id="{00000000-0008-0000-0100-00000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3" name="TextBox 1682">
          <a:extLst>
            <a:ext uri="{FF2B5EF4-FFF2-40B4-BE49-F238E27FC236}">
              <a16:creationId xmlns:a16="http://schemas.microsoft.com/office/drawing/2014/main" id="{00000000-0008-0000-0100-00000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4" name="TextBox 1683">
          <a:extLst>
            <a:ext uri="{FF2B5EF4-FFF2-40B4-BE49-F238E27FC236}">
              <a16:creationId xmlns:a16="http://schemas.microsoft.com/office/drawing/2014/main" id="{00000000-0008-0000-0100-00000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5" name="TextBox 1684">
          <a:extLst>
            <a:ext uri="{FF2B5EF4-FFF2-40B4-BE49-F238E27FC236}">
              <a16:creationId xmlns:a16="http://schemas.microsoft.com/office/drawing/2014/main" id="{00000000-0008-0000-0100-00000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6" name="TextBox 1685">
          <a:extLst>
            <a:ext uri="{FF2B5EF4-FFF2-40B4-BE49-F238E27FC236}">
              <a16:creationId xmlns:a16="http://schemas.microsoft.com/office/drawing/2014/main" id="{00000000-0008-0000-0100-00000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7" name="TextBox 1686">
          <a:extLst>
            <a:ext uri="{FF2B5EF4-FFF2-40B4-BE49-F238E27FC236}">
              <a16:creationId xmlns:a16="http://schemas.microsoft.com/office/drawing/2014/main" id="{00000000-0008-0000-0100-00000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8" name="TextBox 1687">
          <a:extLst>
            <a:ext uri="{FF2B5EF4-FFF2-40B4-BE49-F238E27FC236}">
              <a16:creationId xmlns:a16="http://schemas.microsoft.com/office/drawing/2014/main" id="{00000000-0008-0000-0100-00000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89" name="TextBox 1688">
          <a:extLst>
            <a:ext uri="{FF2B5EF4-FFF2-40B4-BE49-F238E27FC236}">
              <a16:creationId xmlns:a16="http://schemas.microsoft.com/office/drawing/2014/main" id="{00000000-0008-0000-0100-00000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0" name="TextBox 1689">
          <a:extLst>
            <a:ext uri="{FF2B5EF4-FFF2-40B4-BE49-F238E27FC236}">
              <a16:creationId xmlns:a16="http://schemas.microsoft.com/office/drawing/2014/main" id="{00000000-0008-0000-0100-00000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1" name="TextBox 1690">
          <a:extLst>
            <a:ext uri="{FF2B5EF4-FFF2-40B4-BE49-F238E27FC236}">
              <a16:creationId xmlns:a16="http://schemas.microsoft.com/office/drawing/2014/main" id="{00000000-0008-0000-0100-00000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2" name="TextBox 1691">
          <a:extLst>
            <a:ext uri="{FF2B5EF4-FFF2-40B4-BE49-F238E27FC236}">
              <a16:creationId xmlns:a16="http://schemas.microsoft.com/office/drawing/2014/main" id="{00000000-0008-0000-0100-00000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3" name="TextBox 1692">
          <a:extLst>
            <a:ext uri="{FF2B5EF4-FFF2-40B4-BE49-F238E27FC236}">
              <a16:creationId xmlns:a16="http://schemas.microsoft.com/office/drawing/2014/main" id="{00000000-0008-0000-0100-00000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4" name="TextBox 1693">
          <a:extLst>
            <a:ext uri="{FF2B5EF4-FFF2-40B4-BE49-F238E27FC236}">
              <a16:creationId xmlns:a16="http://schemas.microsoft.com/office/drawing/2014/main" id="{00000000-0008-0000-0100-00000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5" name="TextBox 1694">
          <a:extLst>
            <a:ext uri="{FF2B5EF4-FFF2-40B4-BE49-F238E27FC236}">
              <a16:creationId xmlns:a16="http://schemas.microsoft.com/office/drawing/2014/main" id="{00000000-0008-0000-0100-00000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6" name="TextBox 1695">
          <a:extLst>
            <a:ext uri="{FF2B5EF4-FFF2-40B4-BE49-F238E27FC236}">
              <a16:creationId xmlns:a16="http://schemas.microsoft.com/office/drawing/2014/main" id="{00000000-0008-0000-0100-00000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7" name="TextBox 1696">
          <a:extLst>
            <a:ext uri="{FF2B5EF4-FFF2-40B4-BE49-F238E27FC236}">
              <a16:creationId xmlns:a16="http://schemas.microsoft.com/office/drawing/2014/main" id="{00000000-0008-0000-0100-00001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8" name="TextBox 1697">
          <a:extLst>
            <a:ext uri="{FF2B5EF4-FFF2-40B4-BE49-F238E27FC236}">
              <a16:creationId xmlns:a16="http://schemas.microsoft.com/office/drawing/2014/main" id="{00000000-0008-0000-0100-00001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699" name="TextBox 1698">
          <a:extLst>
            <a:ext uri="{FF2B5EF4-FFF2-40B4-BE49-F238E27FC236}">
              <a16:creationId xmlns:a16="http://schemas.microsoft.com/office/drawing/2014/main" id="{00000000-0008-0000-0100-00001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0" name="TextBox 1699">
          <a:extLst>
            <a:ext uri="{FF2B5EF4-FFF2-40B4-BE49-F238E27FC236}">
              <a16:creationId xmlns:a16="http://schemas.microsoft.com/office/drawing/2014/main" id="{00000000-0008-0000-0100-00001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1" name="TextBox 1700">
          <a:extLst>
            <a:ext uri="{FF2B5EF4-FFF2-40B4-BE49-F238E27FC236}">
              <a16:creationId xmlns:a16="http://schemas.microsoft.com/office/drawing/2014/main" id="{00000000-0008-0000-0100-00001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2" name="TextBox 1701">
          <a:extLst>
            <a:ext uri="{FF2B5EF4-FFF2-40B4-BE49-F238E27FC236}">
              <a16:creationId xmlns:a16="http://schemas.microsoft.com/office/drawing/2014/main" id="{00000000-0008-0000-0100-00001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3" name="TextBox 1702">
          <a:extLst>
            <a:ext uri="{FF2B5EF4-FFF2-40B4-BE49-F238E27FC236}">
              <a16:creationId xmlns:a16="http://schemas.microsoft.com/office/drawing/2014/main" id="{00000000-0008-0000-0100-00001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4" name="TextBox 1703">
          <a:extLst>
            <a:ext uri="{FF2B5EF4-FFF2-40B4-BE49-F238E27FC236}">
              <a16:creationId xmlns:a16="http://schemas.microsoft.com/office/drawing/2014/main" id="{00000000-0008-0000-0100-00001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5" name="TextBox 1704">
          <a:extLst>
            <a:ext uri="{FF2B5EF4-FFF2-40B4-BE49-F238E27FC236}">
              <a16:creationId xmlns:a16="http://schemas.microsoft.com/office/drawing/2014/main" id="{00000000-0008-0000-0100-00001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6" name="TextBox 1705">
          <a:extLst>
            <a:ext uri="{FF2B5EF4-FFF2-40B4-BE49-F238E27FC236}">
              <a16:creationId xmlns:a16="http://schemas.microsoft.com/office/drawing/2014/main" id="{00000000-0008-0000-0100-00001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7" name="TextBox 1706">
          <a:extLst>
            <a:ext uri="{FF2B5EF4-FFF2-40B4-BE49-F238E27FC236}">
              <a16:creationId xmlns:a16="http://schemas.microsoft.com/office/drawing/2014/main" id="{00000000-0008-0000-0100-00001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8" name="TextBox 1707">
          <a:extLst>
            <a:ext uri="{FF2B5EF4-FFF2-40B4-BE49-F238E27FC236}">
              <a16:creationId xmlns:a16="http://schemas.microsoft.com/office/drawing/2014/main" id="{00000000-0008-0000-0100-00001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09" name="TextBox 1708">
          <a:extLst>
            <a:ext uri="{FF2B5EF4-FFF2-40B4-BE49-F238E27FC236}">
              <a16:creationId xmlns:a16="http://schemas.microsoft.com/office/drawing/2014/main" id="{00000000-0008-0000-0100-00001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0" name="TextBox 1709">
          <a:extLst>
            <a:ext uri="{FF2B5EF4-FFF2-40B4-BE49-F238E27FC236}">
              <a16:creationId xmlns:a16="http://schemas.microsoft.com/office/drawing/2014/main" id="{00000000-0008-0000-0100-00001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1" name="TextBox 1710">
          <a:extLst>
            <a:ext uri="{FF2B5EF4-FFF2-40B4-BE49-F238E27FC236}">
              <a16:creationId xmlns:a16="http://schemas.microsoft.com/office/drawing/2014/main" id="{00000000-0008-0000-0100-00001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2" name="TextBox 1711">
          <a:extLst>
            <a:ext uri="{FF2B5EF4-FFF2-40B4-BE49-F238E27FC236}">
              <a16:creationId xmlns:a16="http://schemas.microsoft.com/office/drawing/2014/main" id="{00000000-0008-0000-0100-00001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3" name="TextBox 1712">
          <a:extLst>
            <a:ext uri="{FF2B5EF4-FFF2-40B4-BE49-F238E27FC236}">
              <a16:creationId xmlns:a16="http://schemas.microsoft.com/office/drawing/2014/main" id="{00000000-0008-0000-0100-00002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4" name="TextBox 1713">
          <a:extLst>
            <a:ext uri="{FF2B5EF4-FFF2-40B4-BE49-F238E27FC236}">
              <a16:creationId xmlns:a16="http://schemas.microsoft.com/office/drawing/2014/main" id="{00000000-0008-0000-0100-00002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5" name="TextBox 1714">
          <a:extLst>
            <a:ext uri="{FF2B5EF4-FFF2-40B4-BE49-F238E27FC236}">
              <a16:creationId xmlns:a16="http://schemas.microsoft.com/office/drawing/2014/main" id="{00000000-0008-0000-0100-00002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6" name="TextBox 1715">
          <a:extLst>
            <a:ext uri="{FF2B5EF4-FFF2-40B4-BE49-F238E27FC236}">
              <a16:creationId xmlns:a16="http://schemas.microsoft.com/office/drawing/2014/main" id="{00000000-0008-0000-0100-00002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7" name="TextBox 1716">
          <a:extLst>
            <a:ext uri="{FF2B5EF4-FFF2-40B4-BE49-F238E27FC236}">
              <a16:creationId xmlns:a16="http://schemas.microsoft.com/office/drawing/2014/main" id="{00000000-0008-0000-0100-00002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8" name="TextBox 1717">
          <a:extLst>
            <a:ext uri="{FF2B5EF4-FFF2-40B4-BE49-F238E27FC236}">
              <a16:creationId xmlns:a16="http://schemas.microsoft.com/office/drawing/2014/main" id="{00000000-0008-0000-0100-00002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19" name="TextBox 1718">
          <a:extLst>
            <a:ext uri="{FF2B5EF4-FFF2-40B4-BE49-F238E27FC236}">
              <a16:creationId xmlns:a16="http://schemas.microsoft.com/office/drawing/2014/main" id="{00000000-0008-0000-0100-00002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0" name="TextBox 1719">
          <a:extLst>
            <a:ext uri="{FF2B5EF4-FFF2-40B4-BE49-F238E27FC236}">
              <a16:creationId xmlns:a16="http://schemas.microsoft.com/office/drawing/2014/main" id="{00000000-0008-0000-0100-00002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1" name="TextBox 1720">
          <a:extLst>
            <a:ext uri="{FF2B5EF4-FFF2-40B4-BE49-F238E27FC236}">
              <a16:creationId xmlns:a16="http://schemas.microsoft.com/office/drawing/2014/main" id="{00000000-0008-0000-0100-00002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2" name="TextBox 1721">
          <a:extLst>
            <a:ext uri="{FF2B5EF4-FFF2-40B4-BE49-F238E27FC236}">
              <a16:creationId xmlns:a16="http://schemas.microsoft.com/office/drawing/2014/main" id="{00000000-0008-0000-0100-00002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3" name="TextBox 1722">
          <a:extLst>
            <a:ext uri="{FF2B5EF4-FFF2-40B4-BE49-F238E27FC236}">
              <a16:creationId xmlns:a16="http://schemas.microsoft.com/office/drawing/2014/main" id="{00000000-0008-0000-0100-00002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4" name="TextBox 1723">
          <a:extLst>
            <a:ext uri="{FF2B5EF4-FFF2-40B4-BE49-F238E27FC236}">
              <a16:creationId xmlns:a16="http://schemas.microsoft.com/office/drawing/2014/main" id="{00000000-0008-0000-0100-00002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5" name="TextBox 1724">
          <a:extLst>
            <a:ext uri="{FF2B5EF4-FFF2-40B4-BE49-F238E27FC236}">
              <a16:creationId xmlns:a16="http://schemas.microsoft.com/office/drawing/2014/main" id="{00000000-0008-0000-0100-00002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6" name="TextBox 1725">
          <a:extLst>
            <a:ext uri="{FF2B5EF4-FFF2-40B4-BE49-F238E27FC236}">
              <a16:creationId xmlns:a16="http://schemas.microsoft.com/office/drawing/2014/main" id="{00000000-0008-0000-0100-00002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7" name="TextBox 1726">
          <a:extLst>
            <a:ext uri="{FF2B5EF4-FFF2-40B4-BE49-F238E27FC236}">
              <a16:creationId xmlns:a16="http://schemas.microsoft.com/office/drawing/2014/main" id="{00000000-0008-0000-0100-00002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8" name="TextBox 1727">
          <a:extLst>
            <a:ext uri="{FF2B5EF4-FFF2-40B4-BE49-F238E27FC236}">
              <a16:creationId xmlns:a16="http://schemas.microsoft.com/office/drawing/2014/main" id="{00000000-0008-0000-0100-00002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29" name="TextBox 1728">
          <a:extLst>
            <a:ext uri="{FF2B5EF4-FFF2-40B4-BE49-F238E27FC236}">
              <a16:creationId xmlns:a16="http://schemas.microsoft.com/office/drawing/2014/main" id="{00000000-0008-0000-0100-00003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0" name="TextBox 1729">
          <a:extLst>
            <a:ext uri="{FF2B5EF4-FFF2-40B4-BE49-F238E27FC236}">
              <a16:creationId xmlns:a16="http://schemas.microsoft.com/office/drawing/2014/main" id="{00000000-0008-0000-0100-00003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1" name="TextBox 1730">
          <a:extLst>
            <a:ext uri="{FF2B5EF4-FFF2-40B4-BE49-F238E27FC236}">
              <a16:creationId xmlns:a16="http://schemas.microsoft.com/office/drawing/2014/main" id="{00000000-0008-0000-0100-00003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2" name="TextBox 1731">
          <a:extLst>
            <a:ext uri="{FF2B5EF4-FFF2-40B4-BE49-F238E27FC236}">
              <a16:creationId xmlns:a16="http://schemas.microsoft.com/office/drawing/2014/main" id="{00000000-0008-0000-0100-00003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3" name="TextBox 1732">
          <a:extLst>
            <a:ext uri="{FF2B5EF4-FFF2-40B4-BE49-F238E27FC236}">
              <a16:creationId xmlns:a16="http://schemas.microsoft.com/office/drawing/2014/main" id="{00000000-0008-0000-0100-00003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4" name="TextBox 1733">
          <a:extLst>
            <a:ext uri="{FF2B5EF4-FFF2-40B4-BE49-F238E27FC236}">
              <a16:creationId xmlns:a16="http://schemas.microsoft.com/office/drawing/2014/main" id="{00000000-0008-0000-0100-00003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5" name="TextBox 1734">
          <a:extLst>
            <a:ext uri="{FF2B5EF4-FFF2-40B4-BE49-F238E27FC236}">
              <a16:creationId xmlns:a16="http://schemas.microsoft.com/office/drawing/2014/main" id="{00000000-0008-0000-0100-00003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6" name="TextBox 1735">
          <a:extLst>
            <a:ext uri="{FF2B5EF4-FFF2-40B4-BE49-F238E27FC236}">
              <a16:creationId xmlns:a16="http://schemas.microsoft.com/office/drawing/2014/main" id="{00000000-0008-0000-0100-00003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7" name="TextBox 1736">
          <a:extLst>
            <a:ext uri="{FF2B5EF4-FFF2-40B4-BE49-F238E27FC236}">
              <a16:creationId xmlns:a16="http://schemas.microsoft.com/office/drawing/2014/main" id="{00000000-0008-0000-0100-00003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8" name="TextBox 1737">
          <a:extLst>
            <a:ext uri="{FF2B5EF4-FFF2-40B4-BE49-F238E27FC236}">
              <a16:creationId xmlns:a16="http://schemas.microsoft.com/office/drawing/2014/main" id="{00000000-0008-0000-0100-00003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39" name="TextBox 1738">
          <a:extLst>
            <a:ext uri="{FF2B5EF4-FFF2-40B4-BE49-F238E27FC236}">
              <a16:creationId xmlns:a16="http://schemas.microsoft.com/office/drawing/2014/main" id="{00000000-0008-0000-0100-00003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0" name="TextBox 1739">
          <a:extLst>
            <a:ext uri="{FF2B5EF4-FFF2-40B4-BE49-F238E27FC236}">
              <a16:creationId xmlns:a16="http://schemas.microsoft.com/office/drawing/2014/main" id="{00000000-0008-0000-0100-00003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1" name="TextBox 1740">
          <a:extLst>
            <a:ext uri="{FF2B5EF4-FFF2-40B4-BE49-F238E27FC236}">
              <a16:creationId xmlns:a16="http://schemas.microsoft.com/office/drawing/2014/main" id="{00000000-0008-0000-0100-00003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2" name="TextBox 1741">
          <a:extLst>
            <a:ext uri="{FF2B5EF4-FFF2-40B4-BE49-F238E27FC236}">
              <a16:creationId xmlns:a16="http://schemas.microsoft.com/office/drawing/2014/main" id="{00000000-0008-0000-0100-00003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3" name="TextBox 1742">
          <a:extLst>
            <a:ext uri="{FF2B5EF4-FFF2-40B4-BE49-F238E27FC236}">
              <a16:creationId xmlns:a16="http://schemas.microsoft.com/office/drawing/2014/main" id="{00000000-0008-0000-0100-00003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4" name="TextBox 1743">
          <a:extLst>
            <a:ext uri="{FF2B5EF4-FFF2-40B4-BE49-F238E27FC236}">
              <a16:creationId xmlns:a16="http://schemas.microsoft.com/office/drawing/2014/main" id="{00000000-0008-0000-0100-00003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5" name="TextBox 1744">
          <a:extLst>
            <a:ext uri="{FF2B5EF4-FFF2-40B4-BE49-F238E27FC236}">
              <a16:creationId xmlns:a16="http://schemas.microsoft.com/office/drawing/2014/main" id="{00000000-0008-0000-0100-00004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6" name="TextBox 1745">
          <a:extLst>
            <a:ext uri="{FF2B5EF4-FFF2-40B4-BE49-F238E27FC236}">
              <a16:creationId xmlns:a16="http://schemas.microsoft.com/office/drawing/2014/main" id="{00000000-0008-0000-0100-00004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7" name="TextBox 1746">
          <a:extLst>
            <a:ext uri="{FF2B5EF4-FFF2-40B4-BE49-F238E27FC236}">
              <a16:creationId xmlns:a16="http://schemas.microsoft.com/office/drawing/2014/main" id="{00000000-0008-0000-0100-00004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8" name="TextBox 1747">
          <a:extLst>
            <a:ext uri="{FF2B5EF4-FFF2-40B4-BE49-F238E27FC236}">
              <a16:creationId xmlns:a16="http://schemas.microsoft.com/office/drawing/2014/main" id="{00000000-0008-0000-0100-00004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49" name="TextBox 1748">
          <a:extLst>
            <a:ext uri="{FF2B5EF4-FFF2-40B4-BE49-F238E27FC236}">
              <a16:creationId xmlns:a16="http://schemas.microsoft.com/office/drawing/2014/main" id="{00000000-0008-0000-0100-00004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0" name="TextBox 1749">
          <a:extLst>
            <a:ext uri="{FF2B5EF4-FFF2-40B4-BE49-F238E27FC236}">
              <a16:creationId xmlns:a16="http://schemas.microsoft.com/office/drawing/2014/main" id="{00000000-0008-0000-0100-00004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1" name="TextBox 1750">
          <a:extLst>
            <a:ext uri="{FF2B5EF4-FFF2-40B4-BE49-F238E27FC236}">
              <a16:creationId xmlns:a16="http://schemas.microsoft.com/office/drawing/2014/main" id="{00000000-0008-0000-0100-00004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2" name="TextBox 1751">
          <a:extLst>
            <a:ext uri="{FF2B5EF4-FFF2-40B4-BE49-F238E27FC236}">
              <a16:creationId xmlns:a16="http://schemas.microsoft.com/office/drawing/2014/main" id="{00000000-0008-0000-0100-00004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3" name="TextBox 1752">
          <a:extLst>
            <a:ext uri="{FF2B5EF4-FFF2-40B4-BE49-F238E27FC236}">
              <a16:creationId xmlns:a16="http://schemas.microsoft.com/office/drawing/2014/main" id="{00000000-0008-0000-0100-00004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4" name="TextBox 1753">
          <a:extLst>
            <a:ext uri="{FF2B5EF4-FFF2-40B4-BE49-F238E27FC236}">
              <a16:creationId xmlns:a16="http://schemas.microsoft.com/office/drawing/2014/main" id="{00000000-0008-0000-0100-00004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5" name="TextBox 1754">
          <a:extLst>
            <a:ext uri="{FF2B5EF4-FFF2-40B4-BE49-F238E27FC236}">
              <a16:creationId xmlns:a16="http://schemas.microsoft.com/office/drawing/2014/main" id="{00000000-0008-0000-0100-00004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6" name="TextBox 1755">
          <a:extLst>
            <a:ext uri="{FF2B5EF4-FFF2-40B4-BE49-F238E27FC236}">
              <a16:creationId xmlns:a16="http://schemas.microsoft.com/office/drawing/2014/main" id="{00000000-0008-0000-0100-00004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7" name="TextBox 1756">
          <a:extLst>
            <a:ext uri="{FF2B5EF4-FFF2-40B4-BE49-F238E27FC236}">
              <a16:creationId xmlns:a16="http://schemas.microsoft.com/office/drawing/2014/main" id="{00000000-0008-0000-0100-00004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8" name="TextBox 1757">
          <a:extLst>
            <a:ext uri="{FF2B5EF4-FFF2-40B4-BE49-F238E27FC236}">
              <a16:creationId xmlns:a16="http://schemas.microsoft.com/office/drawing/2014/main" id="{00000000-0008-0000-0100-00004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59" name="TextBox 1758">
          <a:extLst>
            <a:ext uri="{FF2B5EF4-FFF2-40B4-BE49-F238E27FC236}">
              <a16:creationId xmlns:a16="http://schemas.microsoft.com/office/drawing/2014/main" id="{00000000-0008-0000-0100-00004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0" name="TextBox 1759">
          <a:extLst>
            <a:ext uri="{FF2B5EF4-FFF2-40B4-BE49-F238E27FC236}">
              <a16:creationId xmlns:a16="http://schemas.microsoft.com/office/drawing/2014/main" id="{00000000-0008-0000-0100-00004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1" name="TextBox 1760">
          <a:extLst>
            <a:ext uri="{FF2B5EF4-FFF2-40B4-BE49-F238E27FC236}">
              <a16:creationId xmlns:a16="http://schemas.microsoft.com/office/drawing/2014/main" id="{00000000-0008-0000-0100-00005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2" name="TextBox 1761">
          <a:extLst>
            <a:ext uri="{FF2B5EF4-FFF2-40B4-BE49-F238E27FC236}">
              <a16:creationId xmlns:a16="http://schemas.microsoft.com/office/drawing/2014/main" id="{00000000-0008-0000-0100-00005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3" name="TextBox 1762">
          <a:extLst>
            <a:ext uri="{FF2B5EF4-FFF2-40B4-BE49-F238E27FC236}">
              <a16:creationId xmlns:a16="http://schemas.microsoft.com/office/drawing/2014/main" id="{00000000-0008-0000-0100-00005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4" name="TextBox 1763">
          <a:extLst>
            <a:ext uri="{FF2B5EF4-FFF2-40B4-BE49-F238E27FC236}">
              <a16:creationId xmlns:a16="http://schemas.microsoft.com/office/drawing/2014/main" id="{00000000-0008-0000-0100-00005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5" name="TextBox 1764">
          <a:extLst>
            <a:ext uri="{FF2B5EF4-FFF2-40B4-BE49-F238E27FC236}">
              <a16:creationId xmlns:a16="http://schemas.microsoft.com/office/drawing/2014/main" id="{00000000-0008-0000-0100-00005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6" name="TextBox 1765">
          <a:extLst>
            <a:ext uri="{FF2B5EF4-FFF2-40B4-BE49-F238E27FC236}">
              <a16:creationId xmlns:a16="http://schemas.microsoft.com/office/drawing/2014/main" id="{00000000-0008-0000-0100-00005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7" name="TextBox 1766">
          <a:extLst>
            <a:ext uri="{FF2B5EF4-FFF2-40B4-BE49-F238E27FC236}">
              <a16:creationId xmlns:a16="http://schemas.microsoft.com/office/drawing/2014/main" id="{00000000-0008-0000-0100-00005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8" name="TextBox 1767">
          <a:extLst>
            <a:ext uri="{FF2B5EF4-FFF2-40B4-BE49-F238E27FC236}">
              <a16:creationId xmlns:a16="http://schemas.microsoft.com/office/drawing/2014/main" id="{00000000-0008-0000-0100-00005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69" name="TextBox 1768">
          <a:extLst>
            <a:ext uri="{FF2B5EF4-FFF2-40B4-BE49-F238E27FC236}">
              <a16:creationId xmlns:a16="http://schemas.microsoft.com/office/drawing/2014/main" id="{00000000-0008-0000-0100-00005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0" name="TextBox 1769">
          <a:extLst>
            <a:ext uri="{FF2B5EF4-FFF2-40B4-BE49-F238E27FC236}">
              <a16:creationId xmlns:a16="http://schemas.microsoft.com/office/drawing/2014/main" id="{00000000-0008-0000-0100-00005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1" name="TextBox 1770">
          <a:extLst>
            <a:ext uri="{FF2B5EF4-FFF2-40B4-BE49-F238E27FC236}">
              <a16:creationId xmlns:a16="http://schemas.microsoft.com/office/drawing/2014/main" id="{00000000-0008-0000-0100-00005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2" name="TextBox 1771">
          <a:extLst>
            <a:ext uri="{FF2B5EF4-FFF2-40B4-BE49-F238E27FC236}">
              <a16:creationId xmlns:a16="http://schemas.microsoft.com/office/drawing/2014/main" id="{00000000-0008-0000-0100-00005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3" name="TextBox 1772">
          <a:extLst>
            <a:ext uri="{FF2B5EF4-FFF2-40B4-BE49-F238E27FC236}">
              <a16:creationId xmlns:a16="http://schemas.microsoft.com/office/drawing/2014/main" id="{00000000-0008-0000-0100-00005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4" name="TextBox 1773">
          <a:extLst>
            <a:ext uri="{FF2B5EF4-FFF2-40B4-BE49-F238E27FC236}">
              <a16:creationId xmlns:a16="http://schemas.microsoft.com/office/drawing/2014/main" id="{00000000-0008-0000-0100-00005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5" name="TextBox 1774">
          <a:extLst>
            <a:ext uri="{FF2B5EF4-FFF2-40B4-BE49-F238E27FC236}">
              <a16:creationId xmlns:a16="http://schemas.microsoft.com/office/drawing/2014/main" id="{00000000-0008-0000-0100-00005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6" name="TextBox 1775">
          <a:extLst>
            <a:ext uri="{FF2B5EF4-FFF2-40B4-BE49-F238E27FC236}">
              <a16:creationId xmlns:a16="http://schemas.microsoft.com/office/drawing/2014/main" id="{00000000-0008-0000-0100-00005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7" name="TextBox 1776">
          <a:extLst>
            <a:ext uri="{FF2B5EF4-FFF2-40B4-BE49-F238E27FC236}">
              <a16:creationId xmlns:a16="http://schemas.microsoft.com/office/drawing/2014/main" id="{00000000-0008-0000-0100-00006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8" name="TextBox 1777">
          <a:extLst>
            <a:ext uri="{FF2B5EF4-FFF2-40B4-BE49-F238E27FC236}">
              <a16:creationId xmlns:a16="http://schemas.microsoft.com/office/drawing/2014/main" id="{00000000-0008-0000-0100-00006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79" name="TextBox 1778">
          <a:extLst>
            <a:ext uri="{FF2B5EF4-FFF2-40B4-BE49-F238E27FC236}">
              <a16:creationId xmlns:a16="http://schemas.microsoft.com/office/drawing/2014/main" id="{00000000-0008-0000-0100-00006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0" name="TextBox 1779">
          <a:extLst>
            <a:ext uri="{FF2B5EF4-FFF2-40B4-BE49-F238E27FC236}">
              <a16:creationId xmlns:a16="http://schemas.microsoft.com/office/drawing/2014/main" id="{00000000-0008-0000-0100-00006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1" name="TextBox 1780">
          <a:extLst>
            <a:ext uri="{FF2B5EF4-FFF2-40B4-BE49-F238E27FC236}">
              <a16:creationId xmlns:a16="http://schemas.microsoft.com/office/drawing/2014/main" id="{00000000-0008-0000-0100-00006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2" name="TextBox 1781">
          <a:extLst>
            <a:ext uri="{FF2B5EF4-FFF2-40B4-BE49-F238E27FC236}">
              <a16:creationId xmlns:a16="http://schemas.microsoft.com/office/drawing/2014/main" id="{00000000-0008-0000-0100-00006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3" name="TextBox 1782">
          <a:extLst>
            <a:ext uri="{FF2B5EF4-FFF2-40B4-BE49-F238E27FC236}">
              <a16:creationId xmlns:a16="http://schemas.microsoft.com/office/drawing/2014/main" id="{00000000-0008-0000-0100-00006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4" name="TextBox 1783">
          <a:extLst>
            <a:ext uri="{FF2B5EF4-FFF2-40B4-BE49-F238E27FC236}">
              <a16:creationId xmlns:a16="http://schemas.microsoft.com/office/drawing/2014/main" id="{00000000-0008-0000-0100-00006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5" name="TextBox 1784">
          <a:extLst>
            <a:ext uri="{FF2B5EF4-FFF2-40B4-BE49-F238E27FC236}">
              <a16:creationId xmlns:a16="http://schemas.microsoft.com/office/drawing/2014/main" id="{00000000-0008-0000-0100-00006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6" name="TextBox 1785">
          <a:extLst>
            <a:ext uri="{FF2B5EF4-FFF2-40B4-BE49-F238E27FC236}">
              <a16:creationId xmlns:a16="http://schemas.microsoft.com/office/drawing/2014/main" id="{00000000-0008-0000-0100-00006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7" name="TextBox 1786">
          <a:extLst>
            <a:ext uri="{FF2B5EF4-FFF2-40B4-BE49-F238E27FC236}">
              <a16:creationId xmlns:a16="http://schemas.microsoft.com/office/drawing/2014/main" id="{00000000-0008-0000-0100-00009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8" name="TextBox 1787">
          <a:extLst>
            <a:ext uri="{FF2B5EF4-FFF2-40B4-BE49-F238E27FC236}">
              <a16:creationId xmlns:a16="http://schemas.microsoft.com/office/drawing/2014/main" id="{00000000-0008-0000-0100-00009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89" name="TextBox 1788">
          <a:extLst>
            <a:ext uri="{FF2B5EF4-FFF2-40B4-BE49-F238E27FC236}">
              <a16:creationId xmlns:a16="http://schemas.microsoft.com/office/drawing/2014/main" id="{00000000-0008-0000-0100-00009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0" name="TextBox 1789">
          <a:extLst>
            <a:ext uri="{FF2B5EF4-FFF2-40B4-BE49-F238E27FC236}">
              <a16:creationId xmlns:a16="http://schemas.microsoft.com/office/drawing/2014/main" id="{00000000-0008-0000-0100-00009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1" name="TextBox 1790">
          <a:extLst>
            <a:ext uri="{FF2B5EF4-FFF2-40B4-BE49-F238E27FC236}">
              <a16:creationId xmlns:a16="http://schemas.microsoft.com/office/drawing/2014/main" id="{00000000-0008-0000-0100-00009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2" name="TextBox 1791">
          <a:extLst>
            <a:ext uri="{FF2B5EF4-FFF2-40B4-BE49-F238E27FC236}">
              <a16:creationId xmlns:a16="http://schemas.microsoft.com/office/drawing/2014/main" id="{00000000-0008-0000-0100-00009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3" name="TextBox 1792">
          <a:extLst>
            <a:ext uri="{FF2B5EF4-FFF2-40B4-BE49-F238E27FC236}">
              <a16:creationId xmlns:a16="http://schemas.microsoft.com/office/drawing/2014/main" id="{00000000-0008-0000-0100-0000A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4" name="TextBox 1793">
          <a:extLst>
            <a:ext uri="{FF2B5EF4-FFF2-40B4-BE49-F238E27FC236}">
              <a16:creationId xmlns:a16="http://schemas.microsoft.com/office/drawing/2014/main" id="{00000000-0008-0000-0100-0000A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5" name="TextBox 1794">
          <a:extLst>
            <a:ext uri="{FF2B5EF4-FFF2-40B4-BE49-F238E27FC236}">
              <a16:creationId xmlns:a16="http://schemas.microsoft.com/office/drawing/2014/main" id="{00000000-0008-0000-0100-0000A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6" name="TextBox 1795">
          <a:extLst>
            <a:ext uri="{FF2B5EF4-FFF2-40B4-BE49-F238E27FC236}">
              <a16:creationId xmlns:a16="http://schemas.microsoft.com/office/drawing/2014/main" id="{00000000-0008-0000-0100-0000A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7" name="TextBox 1796">
          <a:extLst>
            <a:ext uri="{FF2B5EF4-FFF2-40B4-BE49-F238E27FC236}">
              <a16:creationId xmlns:a16="http://schemas.microsoft.com/office/drawing/2014/main" id="{00000000-0008-0000-0100-0000A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8" name="TextBox 1797">
          <a:extLst>
            <a:ext uri="{FF2B5EF4-FFF2-40B4-BE49-F238E27FC236}">
              <a16:creationId xmlns:a16="http://schemas.microsoft.com/office/drawing/2014/main" id="{00000000-0008-0000-0100-0000A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799" name="TextBox 1798">
          <a:extLst>
            <a:ext uri="{FF2B5EF4-FFF2-40B4-BE49-F238E27FC236}">
              <a16:creationId xmlns:a16="http://schemas.microsoft.com/office/drawing/2014/main" id="{00000000-0008-0000-0100-0000A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0" name="TextBox 1799">
          <a:extLst>
            <a:ext uri="{FF2B5EF4-FFF2-40B4-BE49-F238E27FC236}">
              <a16:creationId xmlns:a16="http://schemas.microsoft.com/office/drawing/2014/main" id="{00000000-0008-0000-0100-0000A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1" name="TextBox 1800">
          <a:extLst>
            <a:ext uri="{FF2B5EF4-FFF2-40B4-BE49-F238E27FC236}">
              <a16:creationId xmlns:a16="http://schemas.microsoft.com/office/drawing/2014/main" id="{00000000-0008-0000-0100-0000A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2" name="TextBox 1801">
          <a:extLst>
            <a:ext uri="{FF2B5EF4-FFF2-40B4-BE49-F238E27FC236}">
              <a16:creationId xmlns:a16="http://schemas.microsoft.com/office/drawing/2014/main" id="{00000000-0008-0000-0100-0000A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3" name="TextBox 1802">
          <a:extLst>
            <a:ext uri="{FF2B5EF4-FFF2-40B4-BE49-F238E27FC236}">
              <a16:creationId xmlns:a16="http://schemas.microsoft.com/office/drawing/2014/main" id="{00000000-0008-0000-0100-0000A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4" name="TextBox 1803">
          <a:extLst>
            <a:ext uri="{FF2B5EF4-FFF2-40B4-BE49-F238E27FC236}">
              <a16:creationId xmlns:a16="http://schemas.microsoft.com/office/drawing/2014/main" id="{00000000-0008-0000-0100-0000A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5" name="TextBox 1804">
          <a:extLst>
            <a:ext uri="{FF2B5EF4-FFF2-40B4-BE49-F238E27FC236}">
              <a16:creationId xmlns:a16="http://schemas.microsoft.com/office/drawing/2014/main" id="{00000000-0008-0000-0100-0000A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6" name="TextBox 1805">
          <a:extLst>
            <a:ext uri="{FF2B5EF4-FFF2-40B4-BE49-F238E27FC236}">
              <a16:creationId xmlns:a16="http://schemas.microsoft.com/office/drawing/2014/main" id="{00000000-0008-0000-0100-0000A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7" name="TextBox 1806">
          <a:extLst>
            <a:ext uri="{FF2B5EF4-FFF2-40B4-BE49-F238E27FC236}">
              <a16:creationId xmlns:a16="http://schemas.microsoft.com/office/drawing/2014/main" id="{00000000-0008-0000-0100-0000A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8" name="TextBox 1807">
          <a:extLst>
            <a:ext uri="{FF2B5EF4-FFF2-40B4-BE49-F238E27FC236}">
              <a16:creationId xmlns:a16="http://schemas.microsoft.com/office/drawing/2014/main" id="{00000000-0008-0000-0100-0000A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09" name="TextBox 1808">
          <a:extLst>
            <a:ext uri="{FF2B5EF4-FFF2-40B4-BE49-F238E27FC236}">
              <a16:creationId xmlns:a16="http://schemas.microsoft.com/office/drawing/2014/main" id="{00000000-0008-0000-0100-0000B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0" name="TextBox 1809">
          <a:extLst>
            <a:ext uri="{FF2B5EF4-FFF2-40B4-BE49-F238E27FC236}">
              <a16:creationId xmlns:a16="http://schemas.microsoft.com/office/drawing/2014/main" id="{00000000-0008-0000-0100-0000B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1" name="TextBox 1810">
          <a:extLst>
            <a:ext uri="{FF2B5EF4-FFF2-40B4-BE49-F238E27FC236}">
              <a16:creationId xmlns:a16="http://schemas.microsoft.com/office/drawing/2014/main" id="{00000000-0008-0000-0100-0000B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2" name="TextBox 1811">
          <a:extLst>
            <a:ext uri="{FF2B5EF4-FFF2-40B4-BE49-F238E27FC236}">
              <a16:creationId xmlns:a16="http://schemas.microsoft.com/office/drawing/2014/main" id="{00000000-0008-0000-0100-0000B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3" name="TextBox 1812">
          <a:extLst>
            <a:ext uri="{FF2B5EF4-FFF2-40B4-BE49-F238E27FC236}">
              <a16:creationId xmlns:a16="http://schemas.microsoft.com/office/drawing/2014/main" id="{00000000-0008-0000-0100-0000B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4" name="TextBox 1813">
          <a:extLst>
            <a:ext uri="{FF2B5EF4-FFF2-40B4-BE49-F238E27FC236}">
              <a16:creationId xmlns:a16="http://schemas.microsoft.com/office/drawing/2014/main" id="{00000000-0008-0000-0100-0000B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5" name="TextBox 1814">
          <a:extLst>
            <a:ext uri="{FF2B5EF4-FFF2-40B4-BE49-F238E27FC236}">
              <a16:creationId xmlns:a16="http://schemas.microsoft.com/office/drawing/2014/main" id="{00000000-0008-0000-0100-0000B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6" name="TextBox 1815">
          <a:extLst>
            <a:ext uri="{FF2B5EF4-FFF2-40B4-BE49-F238E27FC236}">
              <a16:creationId xmlns:a16="http://schemas.microsoft.com/office/drawing/2014/main" id="{00000000-0008-0000-0100-0000B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7" name="TextBox 1816">
          <a:extLst>
            <a:ext uri="{FF2B5EF4-FFF2-40B4-BE49-F238E27FC236}">
              <a16:creationId xmlns:a16="http://schemas.microsoft.com/office/drawing/2014/main" id="{00000000-0008-0000-0100-0000B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8" name="TextBox 1817">
          <a:extLst>
            <a:ext uri="{FF2B5EF4-FFF2-40B4-BE49-F238E27FC236}">
              <a16:creationId xmlns:a16="http://schemas.microsoft.com/office/drawing/2014/main" id="{00000000-0008-0000-0100-0000B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19" name="TextBox 1818">
          <a:extLst>
            <a:ext uri="{FF2B5EF4-FFF2-40B4-BE49-F238E27FC236}">
              <a16:creationId xmlns:a16="http://schemas.microsoft.com/office/drawing/2014/main" id="{00000000-0008-0000-0100-0000B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0" name="TextBox 1819">
          <a:extLst>
            <a:ext uri="{FF2B5EF4-FFF2-40B4-BE49-F238E27FC236}">
              <a16:creationId xmlns:a16="http://schemas.microsoft.com/office/drawing/2014/main" id="{00000000-0008-0000-0100-0000B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1" name="TextBox 1820">
          <a:extLst>
            <a:ext uri="{FF2B5EF4-FFF2-40B4-BE49-F238E27FC236}">
              <a16:creationId xmlns:a16="http://schemas.microsoft.com/office/drawing/2014/main" id="{00000000-0008-0000-0100-0000C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2" name="TextBox 1821">
          <a:extLst>
            <a:ext uri="{FF2B5EF4-FFF2-40B4-BE49-F238E27FC236}">
              <a16:creationId xmlns:a16="http://schemas.microsoft.com/office/drawing/2014/main" id="{00000000-0008-0000-0100-0000C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3" name="TextBox 1822">
          <a:extLst>
            <a:ext uri="{FF2B5EF4-FFF2-40B4-BE49-F238E27FC236}">
              <a16:creationId xmlns:a16="http://schemas.microsoft.com/office/drawing/2014/main" id="{00000000-0008-0000-0100-0000C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4" name="TextBox 1823">
          <a:extLst>
            <a:ext uri="{FF2B5EF4-FFF2-40B4-BE49-F238E27FC236}">
              <a16:creationId xmlns:a16="http://schemas.microsoft.com/office/drawing/2014/main" id="{00000000-0008-0000-0100-0000C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5" name="TextBox 1824">
          <a:extLst>
            <a:ext uri="{FF2B5EF4-FFF2-40B4-BE49-F238E27FC236}">
              <a16:creationId xmlns:a16="http://schemas.microsoft.com/office/drawing/2014/main" id="{00000000-0008-0000-0100-0000C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6" name="TextBox 1825">
          <a:extLst>
            <a:ext uri="{FF2B5EF4-FFF2-40B4-BE49-F238E27FC236}">
              <a16:creationId xmlns:a16="http://schemas.microsoft.com/office/drawing/2014/main" id="{00000000-0008-0000-0100-0000C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7" name="TextBox 1826">
          <a:extLst>
            <a:ext uri="{FF2B5EF4-FFF2-40B4-BE49-F238E27FC236}">
              <a16:creationId xmlns:a16="http://schemas.microsoft.com/office/drawing/2014/main" id="{00000000-0008-0000-0100-0000C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8" name="TextBox 1827">
          <a:extLst>
            <a:ext uri="{FF2B5EF4-FFF2-40B4-BE49-F238E27FC236}">
              <a16:creationId xmlns:a16="http://schemas.microsoft.com/office/drawing/2014/main" id="{00000000-0008-0000-0100-0000C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29" name="TextBox 1828">
          <a:extLst>
            <a:ext uri="{FF2B5EF4-FFF2-40B4-BE49-F238E27FC236}">
              <a16:creationId xmlns:a16="http://schemas.microsoft.com/office/drawing/2014/main" id="{00000000-0008-0000-0100-0000C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0" name="TextBox 1829">
          <a:extLst>
            <a:ext uri="{FF2B5EF4-FFF2-40B4-BE49-F238E27FC236}">
              <a16:creationId xmlns:a16="http://schemas.microsoft.com/office/drawing/2014/main" id="{00000000-0008-0000-0100-0000C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1" name="TextBox 1830">
          <a:extLst>
            <a:ext uri="{FF2B5EF4-FFF2-40B4-BE49-F238E27FC236}">
              <a16:creationId xmlns:a16="http://schemas.microsoft.com/office/drawing/2014/main" id="{00000000-0008-0000-0100-0000C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2" name="TextBox 1831">
          <a:extLst>
            <a:ext uri="{FF2B5EF4-FFF2-40B4-BE49-F238E27FC236}">
              <a16:creationId xmlns:a16="http://schemas.microsoft.com/office/drawing/2014/main" id="{00000000-0008-0000-0100-0000C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3" name="TextBox 1832">
          <a:extLst>
            <a:ext uri="{FF2B5EF4-FFF2-40B4-BE49-F238E27FC236}">
              <a16:creationId xmlns:a16="http://schemas.microsoft.com/office/drawing/2014/main" id="{00000000-0008-0000-0100-0000C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4" name="TextBox 1833">
          <a:extLst>
            <a:ext uri="{FF2B5EF4-FFF2-40B4-BE49-F238E27FC236}">
              <a16:creationId xmlns:a16="http://schemas.microsoft.com/office/drawing/2014/main" id="{00000000-0008-0000-0100-0000C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5" name="TextBox 1834">
          <a:extLst>
            <a:ext uri="{FF2B5EF4-FFF2-40B4-BE49-F238E27FC236}">
              <a16:creationId xmlns:a16="http://schemas.microsoft.com/office/drawing/2014/main" id="{00000000-0008-0000-0100-0000D2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6" name="TextBox 1835">
          <a:extLst>
            <a:ext uri="{FF2B5EF4-FFF2-40B4-BE49-F238E27FC236}">
              <a16:creationId xmlns:a16="http://schemas.microsoft.com/office/drawing/2014/main" id="{00000000-0008-0000-0100-0000D3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7" name="TextBox 1836">
          <a:extLst>
            <a:ext uri="{FF2B5EF4-FFF2-40B4-BE49-F238E27FC236}">
              <a16:creationId xmlns:a16="http://schemas.microsoft.com/office/drawing/2014/main" id="{00000000-0008-0000-0100-0000D4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8" name="TextBox 1837">
          <a:extLst>
            <a:ext uri="{FF2B5EF4-FFF2-40B4-BE49-F238E27FC236}">
              <a16:creationId xmlns:a16="http://schemas.microsoft.com/office/drawing/2014/main" id="{00000000-0008-0000-0100-0000D5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39" name="TextBox 1838">
          <a:extLst>
            <a:ext uri="{FF2B5EF4-FFF2-40B4-BE49-F238E27FC236}">
              <a16:creationId xmlns:a16="http://schemas.microsoft.com/office/drawing/2014/main" id="{00000000-0008-0000-0100-0000D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0" name="TextBox 1839">
          <a:extLst>
            <a:ext uri="{FF2B5EF4-FFF2-40B4-BE49-F238E27FC236}">
              <a16:creationId xmlns:a16="http://schemas.microsoft.com/office/drawing/2014/main" id="{00000000-0008-0000-0100-0000D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1" name="TextBox 1840">
          <a:extLst>
            <a:ext uri="{FF2B5EF4-FFF2-40B4-BE49-F238E27FC236}">
              <a16:creationId xmlns:a16="http://schemas.microsoft.com/office/drawing/2014/main" id="{00000000-0008-0000-0100-0000D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2" name="TextBox 1841">
          <a:extLst>
            <a:ext uri="{FF2B5EF4-FFF2-40B4-BE49-F238E27FC236}">
              <a16:creationId xmlns:a16="http://schemas.microsoft.com/office/drawing/2014/main" id="{00000000-0008-0000-0100-0000D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3" name="TextBox 1842">
          <a:extLst>
            <a:ext uri="{FF2B5EF4-FFF2-40B4-BE49-F238E27FC236}">
              <a16:creationId xmlns:a16="http://schemas.microsoft.com/office/drawing/2014/main" id="{00000000-0008-0000-0100-0000DA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4" name="TextBox 1843">
          <a:extLst>
            <a:ext uri="{FF2B5EF4-FFF2-40B4-BE49-F238E27FC236}">
              <a16:creationId xmlns:a16="http://schemas.microsoft.com/office/drawing/2014/main" id="{00000000-0008-0000-0100-0000DB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5" name="TextBox 1844">
          <a:extLst>
            <a:ext uri="{FF2B5EF4-FFF2-40B4-BE49-F238E27FC236}">
              <a16:creationId xmlns:a16="http://schemas.microsoft.com/office/drawing/2014/main" id="{00000000-0008-0000-0100-0000DC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6" name="TextBox 1845">
          <a:extLst>
            <a:ext uri="{FF2B5EF4-FFF2-40B4-BE49-F238E27FC236}">
              <a16:creationId xmlns:a16="http://schemas.microsoft.com/office/drawing/2014/main" id="{00000000-0008-0000-0100-0000DD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7" name="TextBox 1846">
          <a:extLst>
            <a:ext uri="{FF2B5EF4-FFF2-40B4-BE49-F238E27FC236}">
              <a16:creationId xmlns:a16="http://schemas.microsoft.com/office/drawing/2014/main" id="{00000000-0008-0000-0100-0000DE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8" name="TextBox 1847">
          <a:extLst>
            <a:ext uri="{FF2B5EF4-FFF2-40B4-BE49-F238E27FC236}">
              <a16:creationId xmlns:a16="http://schemas.microsoft.com/office/drawing/2014/main" id="{00000000-0008-0000-0100-0000DF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49" name="TextBox 1848">
          <a:extLst>
            <a:ext uri="{FF2B5EF4-FFF2-40B4-BE49-F238E27FC236}">
              <a16:creationId xmlns:a16="http://schemas.microsoft.com/office/drawing/2014/main" id="{00000000-0008-0000-0100-0000E0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0" name="TextBox 1849">
          <a:extLst>
            <a:ext uri="{FF2B5EF4-FFF2-40B4-BE49-F238E27FC236}">
              <a16:creationId xmlns:a16="http://schemas.microsoft.com/office/drawing/2014/main" id="{00000000-0008-0000-0100-0000E1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1" name="TextBox 1850">
          <a:extLst>
            <a:ext uri="{FF2B5EF4-FFF2-40B4-BE49-F238E27FC236}">
              <a16:creationId xmlns:a16="http://schemas.microsoft.com/office/drawing/2014/main" id="{00000000-0008-0000-0100-0000E6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2" name="TextBox 1851">
          <a:extLst>
            <a:ext uri="{FF2B5EF4-FFF2-40B4-BE49-F238E27FC236}">
              <a16:creationId xmlns:a16="http://schemas.microsoft.com/office/drawing/2014/main" id="{00000000-0008-0000-0100-0000E7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3" name="TextBox 1852">
          <a:extLst>
            <a:ext uri="{FF2B5EF4-FFF2-40B4-BE49-F238E27FC236}">
              <a16:creationId xmlns:a16="http://schemas.microsoft.com/office/drawing/2014/main" id="{00000000-0008-0000-0100-0000E8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4" name="TextBox 1853">
          <a:extLst>
            <a:ext uri="{FF2B5EF4-FFF2-40B4-BE49-F238E27FC236}">
              <a16:creationId xmlns:a16="http://schemas.microsoft.com/office/drawing/2014/main" id="{00000000-0008-0000-0100-0000E900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5" name="TextBox 1854">
          <a:extLst>
            <a:ext uri="{FF2B5EF4-FFF2-40B4-BE49-F238E27FC236}">
              <a16:creationId xmlns:a16="http://schemas.microsoft.com/office/drawing/2014/main" id="{00000000-0008-0000-0100-00001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6" name="TextBox 1855">
          <a:extLst>
            <a:ext uri="{FF2B5EF4-FFF2-40B4-BE49-F238E27FC236}">
              <a16:creationId xmlns:a16="http://schemas.microsoft.com/office/drawing/2014/main" id="{00000000-0008-0000-0100-00001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7" name="TextBox 1856">
          <a:extLst>
            <a:ext uri="{FF2B5EF4-FFF2-40B4-BE49-F238E27FC236}">
              <a16:creationId xmlns:a16="http://schemas.microsoft.com/office/drawing/2014/main" id="{00000000-0008-0000-0100-00001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8" name="TextBox 1857">
          <a:extLst>
            <a:ext uri="{FF2B5EF4-FFF2-40B4-BE49-F238E27FC236}">
              <a16:creationId xmlns:a16="http://schemas.microsoft.com/office/drawing/2014/main" id="{00000000-0008-0000-0100-00001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59" name="TextBox 1858">
          <a:extLst>
            <a:ext uri="{FF2B5EF4-FFF2-40B4-BE49-F238E27FC236}">
              <a16:creationId xmlns:a16="http://schemas.microsoft.com/office/drawing/2014/main" id="{00000000-0008-0000-0100-00001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0" name="TextBox 1859">
          <a:extLst>
            <a:ext uri="{FF2B5EF4-FFF2-40B4-BE49-F238E27FC236}">
              <a16:creationId xmlns:a16="http://schemas.microsoft.com/office/drawing/2014/main" id="{00000000-0008-0000-0100-00001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1" name="TextBox 1860">
          <a:extLst>
            <a:ext uri="{FF2B5EF4-FFF2-40B4-BE49-F238E27FC236}">
              <a16:creationId xmlns:a16="http://schemas.microsoft.com/office/drawing/2014/main" id="{00000000-0008-0000-0100-00001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2" name="TextBox 1861">
          <a:extLst>
            <a:ext uri="{FF2B5EF4-FFF2-40B4-BE49-F238E27FC236}">
              <a16:creationId xmlns:a16="http://schemas.microsoft.com/office/drawing/2014/main" id="{00000000-0008-0000-0100-00001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3" name="TextBox 1862">
          <a:extLst>
            <a:ext uri="{FF2B5EF4-FFF2-40B4-BE49-F238E27FC236}">
              <a16:creationId xmlns:a16="http://schemas.microsoft.com/office/drawing/2014/main" id="{00000000-0008-0000-0100-00000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4" name="TextBox 1863">
          <a:extLst>
            <a:ext uri="{FF2B5EF4-FFF2-40B4-BE49-F238E27FC236}">
              <a16:creationId xmlns:a16="http://schemas.microsoft.com/office/drawing/2014/main" id="{00000000-0008-0000-0100-00000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5" name="TextBox 1864">
          <a:extLst>
            <a:ext uri="{FF2B5EF4-FFF2-40B4-BE49-F238E27FC236}">
              <a16:creationId xmlns:a16="http://schemas.microsoft.com/office/drawing/2014/main" id="{00000000-0008-0000-0100-00000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6" name="TextBox 1865">
          <a:extLst>
            <a:ext uri="{FF2B5EF4-FFF2-40B4-BE49-F238E27FC236}">
              <a16:creationId xmlns:a16="http://schemas.microsoft.com/office/drawing/2014/main" id="{00000000-0008-0000-0100-00000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7" name="TextBox 1866">
          <a:extLst>
            <a:ext uri="{FF2B5EF4-FFF2-40B4-BE49-F238E27FC236}">
              <a16:creationId xmlns:a16="http://schemas.microsoft.com/office/drawing/2014/main" id="{00000000-0008-0000-0100-00000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8" name="TextBox 1867">
          <a:extLst>
            <a:ext uri="{FF2B5EF4-FFF2-40B4-BE49-F238E27FC236}">
              <a16:creationId xmlns:a16="http://schemas.microsoft.com/office/drawing/2014/main" id="{00000000-0008-0000-0100-00000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69" name="TextBox 1868">
          <a:extLst>
            <a:ext uri="{FF2B5EF4-FFF2-40B4-BE49-F238E27FC236}">
              <a16:creationId xmlns:a16="http://schemas.microsoft.com/office/drawing/2014/main" id="{00000000-0008-0000-0100-00001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0" name="TextBox 1869">
          <a:extLst>
            <a:ext uri="{FF2B5EF4-FFF2-40B4-BE49-F238E27FC236}">
              <a16:creationId xmlns:a16="http://schemas.microsoft.com/office/drawing/2014/main" id="{00000000-0008-0000-0100-00001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1" name="TextBox 1870">
          <a:extLst>
            <a:ext uri="{FF2B5EF4-FFF2-40B4-BE49-F238E27FC236}">
              <a16:creationId xmlns:a16="http://schemas.microsoft.com/office/drawing/2014/main" id="{00000000-0008-0000-0100-00001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2" name="TextBox 1871">
          <a:extLst>
            <a:ext uri="{FF2B5EF4-FFF2-40B4-BE49-F238E27FC236}">
              <a16:creationId xmlns:a16="http://schemas.microsoft.com/office/drawing/2014/main" id="{00000000-0008-0000-0100-00001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3" name="TextBox 1872">
          <a:extLst>
            <a:ext uri="{FF2B5EF4-FFF2-40B4-BE49-F238E27FC236}">
              <a16:creationId xmlns:a16="http://schemas.microsoft.com/office/drawing/2014/main" id="{00000000-0008-0000-0100-00001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4" name="TextBox 1873">
          <a:extLst>
            <a:ext uri="{FF2B5EF4-FFF2-40B4-BE49-F238E27FC236}">
              <a16:creationId xmlns:a16="http://schemas.microsoft.com/office/drawing/2014/main" id="{00000000-0008-0000-0100-00001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5" name="TextBox 1874">
          <a:extLst>
            <a:ext uri="{FF2B5EF4-FFF2-40B4-BE49-F238E27FC236}">
              <a16:creationId xmlns:a16="http://schemas.microsoft.com/office/drawing/2014/main" id="{00000000-0008-0000-0100-00001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6" name="TextBox 1875">
          <a:extLst>
            <a:ext uri="{FF2B5EF4-FFF2-40B4-BE49-F238E27FC236}">
              <a16:creationId xmlns:a16="http://schemas.microsoft.com/office/drawing/2014/main" id="{00000000-0008-0000-0100-00001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7" name="TextBox 1876">
          <a:extLst>
            <a:ext uri="{FF2B5EF4-FFF2-40B4-BE49-F238E27FC236}">
              <a16:creationId xmlns:a16="http://schemas.microsoft.com/office/drawing/2014/main" id="{00000000-0008-0000-0100-00001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8" name="TextBox 1877">
          <a:extLst>
            <a:ext uri="{FF2B5EF4-FFF2-40B4-BE49-F238E27FC236}">
              <a16:creationId xmlns:a16="http://schemas.microsoft.com/office/drawing/2014/main" id="{00000000-0008-0000-0100-00001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79" name="TextBox 1878">
          <a:extLst>
            <a:ext uri="{FF2B5EF4-FFF2-40B4-BE49-F238E27FC236}">
              <a16:creationId xmlns:a16="http://schemas.microsoft.com/office/drawing/2014/main" id="{00000000-0008-0000-0100-00001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0" name="TextBox 1879">
          <a:extLst>
            <a:ext uri="{FF2B5EF4-FFF2-40B4-BE49-F238E27FC236}">
              <a16:creationId xmlns:a16="http://schemas.microsoft.com/office/drawing/2014/main" id="{00000000-0008-0000-0100-00001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1" name="TextBox 1880">
          <a:extLst>
            <a:ext uri="{FF2B5EF4-FFF2-40B4-BE49-F238E27FC236}">
              <a16:creationId xmlns:a16="http://schemas.microsoft.com/office/drawing/2014/main" id="{00000000-0008-0000-0100-00001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2" name="TextBox 1881">
          <a:extLst>
            <a:ext uri="{FF2B5EF4-FFF2-40B4-BE49-F238E27FC236}">
              <a16:creationId xmlns:a16="http://schemas.microsoft.com/office/drawing/2014/main" id="{00000000-0008-0000-0100-00001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3" name="TextBox 1882">
          <a:extLst>
            <a:ext uri="{FF2B5EF4-FFF2-40B4-BE49-F238E27FC236}">
              <a16:creationId xmlns:a16="http://schemas.microsoft.com/office/drawing/2014/main" id="{00000000-0008-0000-0100-00001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4" name="TextBox 1883">
          <a:extLst>
            <a:ext uri="{FF2B5EF4-FFF2-40B4-BE49-F238E27FC236}">
              <a16:creationId xmlns:a16="http://schemas.microsoft.com/office/drawing/2014/main" id="{00000000-0008-0000-0100-00001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5" name="TextBox 1884">
          <a:extLst>
            <a:ext uri="{FF2B5EF4-FFF2-40B4-BE49-F238E27FC236}">
              <a16:creationId xmlns:a16="http://schemas.microsoft.com/office/drawing/2014/main" id="{00000000-0008-0000-0100-00002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6" name="TextBox 1885">
          <a:extLst>
            <a:ext uri="{FF2B5EF4-FFF2-40B4-BE49-F238E27FC236}">
              <a16:creationId xmlns:a16="http://schemas.microsoft.com/office/drawing/2014/main" id="{00000000-0008-0000-0100-00002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7" name="TextBox 1886">
          <a:extLst>
            <a:ext uri="{FF2B5EF4-FFF2-40B4-BE49-F238E27FC236}">
              <a16:creationId xmlns:a16="http://schemas.microsoft.com/office/drawing/2014/main" id="{00000000-0008-0000-0100-00003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8" name="TextBox 1887">
          <a:extLst>
            <a:ext uri="{FF2B5EF4-FFF2-40B4-BE49-F238E27FC236}">
              <a16:creationId xmlns:a16="http://schemas.microsoft.com/office/drawing/2014/main" id="{00000000-0008-0000-0100-00003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89" name="TextBox 1888">
          <a:extLst>
            <a:ext uri="{FF2B5EF4-FFF2-40B4-BE49-F238E27FC236}">
              <a16:creationId xmlns:a16="http://schemas.microsoft.com/office/drawing/2014/main" id="{00000000-0008-0000-0100-00003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0" name="TextBox 1889">
          <a:extLst>
            <a:ext uri="{FF2B5EF4-FFF2-40B4-BE49-F238E27FC236}">
              <a16:creationId xmlns:a16="http://schemas.microsoft.com/office/drawing/2014/main" id="{00000000-0008-0000-0100-00003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1" name="TextBox 1890">
          <a:extLst>
            <a:ext uri="{FF2B5EF4-FFF2-40B4-BE49-F238E27FC236}">
              <a16:creationId xmlns:a16="http://schemas.microsoft.com/office/drawing/2014/main" id="{00000000-0008-0000-0100-00003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2" name="TextBox 1891">
          <a:extLst>
            <a:ext uri="{FF2B5EF4-FFF2-40B4-BE49-F238E27FC236}">
              <a16:creationId xmlns:a16="http://schemas.microsoft.com/office/drawing/2014/main" id="{00000000-0008-0000-0100-00003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3" name="TextBox 1892">
          <a:extLst>
            <a:ext uri="{FF2B5EF4-FFF2-40B4-BE49-F238E27FC236}">
              <a16:creationId xmlns:a16="http://schemas.microsoft.com/office/drawing/2014/main" id="{00000000-0008-0000-0100-00004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4" name="TextBox 1893">
          <a:extLst>
            <a:ext uri="{FF2B5EF4-FFF2-40B4-BE49-F238E27FC236}">
              <a16:creationId xmlns:a16="http://schemas.microsoft.com/office/drawing/2014/main" id="{00000000-0008-0000-0100-00004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5" name="TextBox 1894">
          <a:extLst>
            <a:ext uri="{FF2B5EF4-FFF2-40B4-BE49-F238E27FC236}">
              <a16:creationId xmlns:a16="http://schemas.microsoft.com/office/drawing/2014/main" id="{00000000-0008-0000-0100-00004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6" name="TextBox 1895">
          <a:extLst>
            <a:ext uri="{FF2B5EF4-FFF2-40B4-BE49-F238E27FC236}">
              <a16:creationId xmlns:a16="http://schemas.microsoft.com/office/drawing/2014/main" id="{00000000-0008-0000-0100-00004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7" name="TextBox 1896">
          <a:extLst>
            <a:ext uri="{FF2B5EF4-FFF2-40B4-BE49-F238E27FC236}">
              <a16:creationId xmlns:a16="http://schemas.microsoft.com/office/drawing/2014/main" id="{00000000-0008-0000-0100-00004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8" name="TextBox 1897">
          <a:extLst>
            <a:ext uri="{FF2B5EF4-FFF2-40B4-BE49-F238E27FC236}">
              <a16:creationId xmlns:a16="http://schemas.microsoft.com/office/drawing/2014/main" id="{00000000-0008-0000-0100-00004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899" name="TextBox 1898">
          <a:extLst>
            <a:ext uri="{FF2B5EF4-FFF2-40B4-BE49-F238E27FC236}">
              <a16:creationId xmlns:a16="http://schemas.microsoft.com/office/drawing/2014/main" id="{00000000-0008-0000-0100-00004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0" name="TextBox 1899">
          <a:extLst>
            <a:ext uri="{FF2B5EF4-FFF2-40B4-BE49-F238E27FC236}">
              <a16:creationId xmlns:a16="http://schemas.microsoft.com/office/drawing/2014/main" id="{00000000-0008-0000-0100-00004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1" name="TextBox 1900">
          <a:extLst>
            <a:ext uri="{FF2B5EF4-FFF2-40B4-BE49-F238E27FC236}">
              <a16:creationId xmlns:a16="http://schemas.microsoft.com/office/drawing/2014/main" id="{00000000-0008-0000-0100-00004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2" name="TextBox 1901">
          <a:extLst>
            <a:ext uri="{FF2B5EF4-FFF2-40B4-BE49-F238E27FC236}">
              <a16:creationId xmlns:a16="http://schemas.microsoft.com/office/drawing/2014/main" id="{00000000-0008-0000-0100-00004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3" name="TextBox 1902">
          <a:extLst>
            <a:ext uri="{FF2B5EF4-FFF2-40B4-BE49-F238E27FC236}">
              <a16:creationId xmlns:a16="http://schemas.microsoft.com/office/drawing/2014/main" id="{00000000-0008-0000-0100-00004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4" name="TextBox 1903">
          <a:extLst>
            <a:ext uri="{FF2B5EF4-FFF2-40B4-BE49-F238E27FC236}">
              <a16:creationId xmlns:a16="http://schemas.microsoft.com/office/drawing/2014/main" id="{00000000-0008-0000-0100-00004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5" name="TextBox 1904">
          <a:extLst>
            <a:ext uri="{FF2B5EF4-FFF2-40B4-BE49-F238E27FC236}">
              <a16:creationId xmlns:a16="http://schemas.microsoft.com/office/drawing/2014/main" id="{00000000-0008-0000-0100-00004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6" name="TextBox 1905">
          <a:extLst>
            <a:ext uri="{FF2B5EF4-FFF2-40B4-BE49-F238E27FC236}">
              <a16:creationId xmlns:a16="http://schemas.microsoft.com/office/drawing/2014/main" id="{00000000-0008-0000-0100-00004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7" name="TextBox 1906">
          <a:extLst>
            <a:ext uri="{FF2B5EF4-FFF2-40B4-BE49-F238E27FC236}">
              <a16:creationId xmlns:a16="http://schemas.microsoft.com/office/drawing/2014/main" id="{00000000-0008-0000-0100-00004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8" name="TextBox 1907">
          <a:extLst>
            <a:ext uri="{FF2B5EF4-FFF2-40B4-BE49-F238E27FC236}">
              <a16:creationId xmlns:a16="http://schemas.microsoft.com/office/drawing/2014/main" id="{00000000-0008-0000-0100-00004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09" name="TextBox 1908">
          <a:extLst>
            <a:ext uri="{FF2B5EF4-FFF2-40B4-BE49-F238E27FC236}">
              <a16:creationId xmlns:a16="http://schemas.microsoft.com/office/drawing/2014/main" id="{00000000-0008-0000-0100-00005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0" name="TextBox 1909">
          <a:extLst>
            <a:ext uri="{FF2B5EF4-FFF2-40B4-BE49-F238E27FC236}">
              <a16:creationId xmlns:a16="http://schemas.microsoft.com/office/drawing/2014/main" id="{00000000-0008-0000-0100-00005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1" name="TextBox 1910">
          <a:extLst>
            <a:ext uri="{FF2B5EF4-FFF2-40B4-BE49-F238E27FC236}">
              <a16:creationId xmlns:a16="http://schemas.microsoft.com/office/drawing/2014/main" id="{00000000-0008-0000-0100-00005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2" name="TextBox 1911">
          <a:extLst>
            <a:ext uri="{FF2B5EF4-FFF2-40B4-BE49-F238E27FC236}">
              <a16:creationId xmlns:a16="http://schemas.microsoft.com/office/drawing/2014/main" id="{00000000-0008-0000-0100-00005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3" name="TextBox 1912">
          <a:extLst>
            <a:ext uri="{FF2B5EF4-FFF2-40B4-BE49-F238E27FC236}">
              <a16:creationId xmlns:a16="http://schemas.microsoft.com/office/drawing/2014/main" id="{00000000-0008-0000-0100-00005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4" name="TextBox 1913">
          <a:extLst>
            <a:ext uri="{FF2B5EF4-FFF2-40B4-BE49-F238E27FC236}">
              <a16:creationId xmlns:a16="http://schemas.microsoft.com/office/drawing/2014/main" id="{00000000-0008-0000-0100-00005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5" name="TextBox 1914">
          <a:extLst>
            <a:ext uri="{FF2B5EF4-FFF2-40B4-BE49-F238E27FC236}">
              <a16:creationId xmlns:a16="http://schemas.microsoft.com/office/drawing/2014/main" id="{00000000-0008-0000-0100-00005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6" name="TextBox 1915">
          <a:extLst>
            <a:ext uri="{FF2B5EF4-FFF2-40B4-BE49-F238E27FC236}">
              <a16:creationId xmlns:a16="http://schemas.microsoft.com/office/drawing/2014/main" id="{00000000-0008-0000-0100-00005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7" name="TextBox 1916">
          <a:extLst>
            <a:ext uri="{FF2B5EF4-FFF2-40B4-BE49-F238E27FC236}">
              <a16:creationId xmlns:a16="http://schemas.microsoft.com/office/drawing/2014/main" id="{00000000-0008-0000-0100-00005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8" name="TextBox 1917">
          <a:extLst>
            <a:ext uri="{FF2B5EF4-FFF2-40B4-BE49-F238E27FC236}">
              <a16:creationId xmlns:a16="http://schemas.microsoft.com/office/drawing/2014/main" id="{00000000-0008-0000-0100-00005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19" name="TextBox 1918">
          <a:extLst>
            <a:ext uri="{FF2B5EF4-FFF2-40B4-BE49-F238E27FC236}">
              <a16:creationId xmlns:a16="http://schemas.microsoft.com/office/drawing/2014/main" id="{00000000-0008-0000-0100-00005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0" name="TextBox 1919">
          <a:extLst>
            <a:ext uri="{FF2B5EF4-FFF2-40B4-BE49-F238E27FC236}">
              <a16:creationId xmlns:a16="http://schemas.microsoft.com/office/drawing/2014/main" id="{00000000-0008-0000-0100-00005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1" name="TextBox 1920">
          <a:extLst>
            <a:ext uri="{FF2B5EF4-FFF2-40B4-BE49-F238E27FC236}">
              <a16:creationId xmlns:a16="http://schemas.microsoft.com/office/drawing/2014/main" id="{00000000-0008-0000-0100-00005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2" name="TextBox 1921">
          <a:extLst>
            <a:ext uri="{FF2B5EF4-FFF2-40B4-BE49-F238E27FC236}">
              <a16:creationId xmlns:a16="http://schemas.microsoft.com/office/drawing/2014/main" id="{00000000-0008-0000-0100-00005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3" name="TextBox 1922">
          <a:extLst>
            <a:ext uri="{FF2B5EF4-FFF2-40B4-BE49-F238E27FC236}">
              <a16:creationId xmlns:a16="http://schemas.microsoft.com/office/drawing/2014/main" id="{00000000-0008-0000-0100-00005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4" name="TextBox 1923">
          <a:extLst>
            <a:ext uri="{FF2B5EF4-FFF2-40B4-BE49-F238E27FC236}">
              <a16:creationId xmlns:a16="http://schemas.microsoft.com/office/drawing/2014/main" id="{00000000-0008-0000-0100-00005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5" name="TextBox 1924">
          <a:extLst>
            <a:ext uri="{FF2B5EF4-FFF2-40B4-BE49-F238E27FC236}">
              <a16:creationId xmlns:a16="http://schemas.microsoft.com/office/drawing/2014/main" id="{00000000-0008-0000-0100-00006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6" name="TextBox 1925">
          <a:extLst>
            <a:ext uri="{FF2B5EF4-FFF2-40B4-BE49-F238E27FC236}">
              <a16:creationId xmlns:a16="http://schemas.microsoft.com/office/drawing/2014/main" id="{00000000-0008-0000-0100-00006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7" name="TextBox 1926">
          <a:extLst>
            <a:ext uri="{FF2B5EF4-FFF2-40B4-BE49-F238E27FC236}">
              <a16:creationId xmlns:a16="http://schemas.microsoft.com/office/drawing/2014/main" id="{00000000-0008-0000-0100-00006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8" name="TextBox 1927">
          <a:extLst>
            <a:ext uri="{FF2B5EF4-FFF2-40B4-BE49-F238E27FC236}">
              <a16:creationId xmlns:a16="http://schemas.microsoft.com/office/drawing/2014/main" id="{00000000-0008-0000-0100-00006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29" name="TextBox 1928">
          <a:extLst>
            <a:ext uri="{FF2B5EF4-FFF2-40B4-BE49-F238E27FC236}">
              <a16:creationId xmlns:a16="http://schemas.microsoft.com/office/drawing/2014/main" id="{00000000-0008-0000-0100-00006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0" name="TextBox 1929">
          <a:extLst>
            <a:ext uri="{FF2B5EF4-FFF2-40B4-BE49-F238E27FC236}">
              <a16:creationId xmlns:a16="http://schemas.microsoft.com/office/drawing/2014/main" id="{00000000-0008-0000-0100-00006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1" name="TextBox 1930">
          <a:extLst>
            <a:ext uri="{FF2B5EF4-FFF2-40B4-BE49-F238E27FC236}">
              <a16:creationId xmlns:a16="http://schemas.microsoft.com/office/drawing/2014/main" id="{00000000-0008-0000-0100-00006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2" name="TextBox 1931">
          <a:extLst>
            <a:ext uri="{FF2B5EF4-FFF2-40B4-BE49-F238E27FC236}">
              <a16:creationId xmlns:a16="http://schemas.microsoft.com/office/drawing/2014/main" id="{00000000-0008-0000-0100-00006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3" name="TextBox 1932">
          <a:extLst>
            <a:ext uri="{FF2B5EF4-FFF2-40B4-BE49-F238E27FC236}">
              <a16:creationId xmlns:a16="http://schemas.microsoft.com/office/drawing/2014/main" id="{00000000-0008-0000-0100-00006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4" name="TextBox 1933">
          <a:extLst>
            <a:ext uri="{FF2B5EF4-FFF2-40B4-BE49-F238E27FC236}">
              <a16:creationId xmlns:a16="http://schemas.microsoft.com/office/drawing/2014/main" id="{00000000-0008-0000-0100-00006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5" name="TextBox 1934">
          <a:extLst>
            <a:ext uri="{FF2B5EF4-FFF2-40B4-BE49-F238E27FC236}">
              <a16:creationId xmlns:a16="http://schemas.microsoft.com/office/drawing/2014/main" id="{00000000-0008-0000-0100-00001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6" name="TextBox 1935">
          <a:extLst>
            <a:ext uri="{FF2B5EF4-FFF2-40B4-BE49-F238E27FC236}">
              <a16:creationId xmlns:a16="http://schemas.microsoft.com/office/drawing/2014/main" id="{00000000-0008-0000-0100-00001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7" name="TextBox 1936">
          <a:extLst>
            <a:ext uri="{FF2B5EF4-FFF2-40B4-BE49-F238E27FC236}">
              <a16:creationId xmlns:a16="http://schemas.microsoft.com/office/drawing/2014/main" id="{00000000-0008-0000-0100-00001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8" name="TextBox 1937">
          <a:extLst>
            <a:ext uri="{FF2B5EF4-FFF2-40B4-BE49-F238E27FC236}">
              <a16:creationId xmlns:a16="http://schemas.microsoft.com/office/drawing/2014/main" id="{00000000-0008-0000-0100-00001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39" name="TextBox 1938">
          <a:extLst>
            <a:ext uri="{FF2B5EF4-FFF2-40B4-BE49-F238E27FC236}">
              <a16:creationId xmlns:a16="http://schemas.microsoft.com/office/drawing/2014/main" id="{00000000-0008-0000-0100-00001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0" name="TextBox 1939">
          <a:extLst>
            <a:ext uri="{FF2B5EF4-FFF2-40B4-BE49-F238E27FC236}">
              <a16:creationId xmlns:a16="http://schemas.microsoft.com/office/drawing/2014/main" id="{00000000-0008-0000-0100-00001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1" name="TextBox 1940">
          <a:extLst>
            <a:ext uri="{FF2B5EF4-FFF2-40B4-BE49-F238E27FC236}">
              <a16:creationId xmlns:a16="http://schemas.microsoft.com/office/drawing/2014/main" id="{00000000-0008-0000-0100-00002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2" name="TextBox 1941">
          <a:extLst>
            <a:ext uri="{FF2B5EF4-FFF2-40B4-BE49-F238E27FC236}">
              <a16:creationId xmlns:a16="http://schemas.microsoft.com/office/drawing/2014/main" id="{00000000-0008-0000-0100-00002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3" name="TextBox 1942">
          <a:extLst>
            <a:ext uri="{FF2B5EF4-FFF2-40B4-BE49-F238E27FC236}">
              <a16:creationId xmlns:a16="http://schemas.microsoft.com/office/drawing/2014/main" id="{00000000-0008-0000-0100-00002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4" name="TextBox 1943">
          <a:extLst>
            <a:ext uri="{FF2B5EF4-FFF2-40B4-BE49-F238E27FC236}">
              <a16:creationId xmlns:a16="http://schemas.microsoft.com/office/drawing/2014/main" id="{00000000-0008-0000-0100-00002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5" name="TextBox 1944">
          <a:extLst>
            <a:ext uri="{FF2B5EF4-FFF2-40B4-BE49-F238E27FC236}">
              <a16:creationId xmlns:a16="http://schemas.microsoft.com/office/drawing/2014/main" id="{00000000-0008-0000-0100-00002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6" name="TextBox 1945">
          <a:extLst>
            <a:ext uri="{FF2B5EF4-FFF2-40B4-BE49-F238E27FC236}">
              <a16:creationId xmlns:a16="http://schemas.microsoft.com/office/drawing/2014/main" id="{00000000-0008-0000-0100-00002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7" name="TextBox 1946">
          <a:extLst>
            <a:ext uri="{FF2B5EF4-FFF2-40B4-BE49-F238E27FC236}">
              <a16:creationId xmlns:a16="http://schemas.microsoft.com/office/drawing/2014/main" id="{00000000-0008-0000-0100-00002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8" name="TextBox 1947">
          <a:extLst>
            <a:ext uri="{FF2B5EF4-FFF2-40B4-BE49-F238E27FC236}">
              <a16:creationId xmlns:a16="http://schemas.microsoft.com/office/drawing/2014/main" id="{00000000-0008-0000-0100-00002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49" name="TextBox 1948">
          <a:extLst>
            <a:ext uri="{FF2B5EF4-FFF2-40B4-BE49-F238E27FC236}">
              <a16:creationId xmlns:a16="http://schemas.microsoft.com/office/drawing/2014/main" id="{00000000-0008-0000-0100-00002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0" name="TextBox 1949">
          <a:extLst>
            <a:ext uri="{FF2B5EF4-FFF2-40B4-BE49-F238E27FC236}">
              <a16:creationId xmlns:a16="http://schemas.microsoft.com/office/drawing/2014/main" id="{00000000-0008-0000-0100-00002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1" name="TextBox 1950">
          <a:extLst>
            <a:ext uri="{FF2B5EF4-FFF2-40B4-BE49-F238E27FC236}">
              <a16:creationId xmlns:a16="http://schemas.microsoft.com/office/drawing/2014/main" id="{00000000-0008-0000-0100-00002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2" name="TextBox 1951">
          <a:extLst>
            <a:ext uri="{FF2B5EF4-FFF2-40B4-BE49-F238E27FC236}">
              <a16:creationId xmlns:a16="http://schemas.microsoft.com/office/drawing/2014/main" id="{00000000-0008-0000-0100-00002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3" name="TextBox 1952">
          <a:extLst>
            <a:ext uri="{FF2B5EF4-FFF2-40B4-BE49-F238E27FC236}">
              <a16:creationId xmlns:a16="http://schemas.microsoft.com/office/drawing/2014/main" id="{00000000-0008-0000-0100-00002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4" name="TextBox 1953">
          <a:extLst>
            <a:ext uri="{FF2B5EF4-FFF2-40B4-BE49-F238E27FC236}">
              <a16:creationId xmlns:a16="http://schemas.microsoft.com/office/drawing/2014/main" id="{00000000-0008-0000-0100-00002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5" name="TextBox 1954">
          <a:extLst>
            <a:ext uri="{FF2B5EF4-FFF2-40B4-BE49-F238E27FC236}">
              <a16:creationId xmlns:a16="http://schemas.microsoft.com/office/drawing/2014/main" id="{00000000-0008-0000-0100-00002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6" name="TextBox 1955">
          <a:extLst>
            <a:ext uri="{FF2B5EF4-FFF2-40B4-BE49-F238E27FC236}">
              <a16:creationId xmlns:a16="http://schemas.microsoft.com/office/drawing/2014/main" id="{00000000-0008-0000-0100-00002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7" name="TextBox 1956">
          <a:extLst>
            <a:ext uri="{FF2B5EF4-FFF2-40B4-BE49-F238E27FC236}">
              <a16:creationId xmlns:a16="http://schemas.microsoft.com/office/drawing/2014/main" id="{00000000-0008-0000-0100-00003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8" name="TextBox 1957">
          <a:extLst>
            <a:ext uri="{FF2B5EF4-FFF2-40B4-BE49-F238E27FC236}">
              <a16:creationId xmlns:a16="http://schemas.microsoft.com/office/drawing/2014/main" id="{00000000-0008-0000-0100-00003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59" name="TextBox 1958">
          <a:extLst>
            <a:ext uri="{FF2B5EF4-FFF2-40B4-BE49-F238E27FC236}">
              <a16:creationId xmlns:a16="http://schemas.microsoft.com/office/drawing/2014/main" id="{00000000-0008-0000-0100-00003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0" name="TextBox 1959">
          <a:extLst>
            <a:ext uri="{FF2B5EF4-FFF2-40B4-BE49-F238E27FC236}">
              <a16:creationId xmlns:a16="http://schemas.microsoft.com/office/drawing/2014/main" id="{00000000-0008-0000-0100-00003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1" name="TextBox 1960">
          <a:extLst>
            <a:ext uri="{FF2B5EF4-FFF2-40B4-BE49-F238E27FC236}">
              <a16:creationId xmlns:a16="http://schemas.microsoft.com/office/drawing/2014/main" id="{00000000-0008-0000-0100-00003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2" name="TextBox 1961">
          <a:extLst>
            <a:ext uri="{FF2B5EF4-FFF2-40B4-BE49-F238E27FC236}">
              <a16:creationId xmlns:a16="http://schemas.microsoft.com/office/drawing/2014/main" id="{00000000-0008-0000-0100-00003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3" name="TextBox 1962">
          <a:extLst>
            <a:ext uri="{FF2B5EF4-FFF2-40B4-BE49-F238E27FC236}">
              <a16:creationId xmlns:a16="http://schemas.microsoft.com/office/drawing/2014/main" id="{00000000-0008-0000-0100-00003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4" name="TextBox 1963">
          <a:extLst>
            <a:ext uri="{FF2B5EF4-FFF2-40B4-BE49-F238E27FC236}">
              <a16:creationId xmlns:a16="http://schemas.microsoft.com/office/drawing/2014/main" id="{00000000-0008-0000-0100-00003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5" name="TextBox 1964">
          <a:extLst>
            <a:ext uri="{FF2B5EF4-FFF2-40B4-BE49-F238E27FC236}">
              <a16:creationId xmlns:a16="http://schemas.microsoft.com/office/drawing/2014/main" id="{00000000-0008-0000-0100-00003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6" name="TextBox 1965">
          <a:extLst>
            <a:ext uri="{FF2B5EF4-FFF2-40B4-BE49-F238E27FC236}">
              <a16:creationId xmlns:a16="http://schemas.microsoft.com/office/drawing/2014/main" id="{00000000-0008-0000-0100-00003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7" name="TextBox 1966">
          <a:extLst>
            <a:ext uri="{FF2B5EF4-FFF2-40B4-BE49-F238E27FC236}">
              <a16:creationId xmlns:a16="http://schemas.microsoft.com/office/drawing/2014/main" id="{00000000-0008-0000-0100-00003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8" name="TextBox 1967">
          <a:extLst>
            <a:ext uri="{FF2B5EF4-FFF2-40B4-BE49-F238E27FC236}">
              <a16:creationId xmlns:a16="http://schemas.microsoft.com/office/drawing/2014/main" id="{00000000-0008-0000-0100-00003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69" name="TextBox 1968">
          <a:extLst>
            <a:ext uri="{FF2B5EF4-FFF2-40B4-BE49-F238E27FC236}">
              <a16:creationId xmlns:a16="http://schemas.microsoft.com/office/drawing/2014/main" id="{00000000-0008-0000-0100-00003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0" name="TextBox 1969">
          <a:extLst>
            <a:ext uri="{FF2B5EF4-FFF2-40B4-BE49-F238E27FC236}">
              <a16:creationId xmlns:a16="http://schemas.microsoft.com/office/drawing/2014/main" id="{00000000-0008-0000-0100-00003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1" name="TextBox 1970">
          <a:extLst>
            <a:ext uri="{FF2B5EF4-FFF2-40B4-BE49-F238E27FC236}">
              <a16:creationId xmlns:a16="http://schemas.microsoft.com/office/drawing/2014/main" id="{00000000-0008-0000-0100-00003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2" name="TextBox 1971">
          <a:extLst>
            <a:ext uri="{FF2B5EF4-FFF2-40B4-BE49-F238E27FC236}">
              <a16:creationId xmlns:a16="http://schemas.microsoft.com/office/drawing/2014/main" id="{00000000-0008-0000-0100-00003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3" name="TextBox 1972">
          <a:extLst>
            <a:ext uri="{FF2B5EF4-FFF2-40B4-BE49-F238E27FC236}">
              <a16:creationId xmlns:a16="http://schemas.microsoft.com/office/drawing/2014/main" id="{00000000-0008-0000-0100-00004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4" name="TextBox 1973">
          <a:extLst>
            <a:ext uri="{FF2B5EF4-FFF2-40B4-BE49-F238E27FC236}">
              <a16:creationId xmlns:a16="http://schemas.microsoft.com/office/drawing/2014/main" id="{00000000-0008-0000-0100-00004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5" name="TextBox 1974">
          <a:extLst>
            <a:ext uri="{FF2B5EF4-FFF2-40B4-BE49-F238E27FC236}">
              <a16:creationId xmlns:a16="http://schemas.microsoft.com/office/drawing/2014/main" id="{00000000-0008-0000-0100-00004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6" name="TextBox 1975">
          <a:extLst>
            <a:ext uri="{FF2B5EF4-FFF2-40B4-BE49-F238E27FC236}">
              <a16:creationId xmlns:a16="http://schemas.microsoft.com/office/drawing/2014/main" id="{00000000-0008-0000-0100-00004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7" name="TextBox 1976">
          <a:extLst>
            <a:ext uri="{FF2B5EF4-FFF2-40B4-BE49-F238E27FC236}">
              <a16:creationId xmlns:a16="http://schemas.microsoft.com/office/drawing/2014/main" id="{00000000-0008-0000-0100-00004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8" name="TextBox 1977">
          <a:extLst>
            <a:ext uri="{FF2B5EF4-FFF2-40B4-BE49-F238E27FC236}">
              <a16:creationId xmlns:a16="http://schemas.microsoft.com/office/drawing/2014/main" id="{00000000-0008-0000-0100-00004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79" name="TextBox 1978">
          <a:extLst>
            <a:ext uri="{FF2B5EF4-FFF2-40B4-BE49-F238E27FC236}">
              <a16:creationId xmlns:a16="http://schemas.microsoft.com/office/drawing/2014/main" id="{00000000-0008-0000-0100-00004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0" name="TextBox 1979">
          <a:extLst>
            <a:ext uri="{FF2B5EF4-FFF2-40B4-BE49-F238E27FC236}">
              <a16:creationId xmlns:a16="http://schemas.microsoft.com/office/drawing/2014/main" id="{00000000-0008-0000-0100-00004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1" name="TextBox 1980">
          <a:extLst>
            <a:ext uri="{FF2B5EF4-FFF2-40B4-BE49-F238E27FC236}">
              <a16:creationId xmlns:a16="http://schemas.microsoft.com/office/drawing/2014/main" id="{00000000-0008-0000-0100-00004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2" name="TextBox 1981">
          <a:extLst>
            <a:ext uri="{FF2B5EF4-FFF2-40B4-BE49-F238E27FC236}">
              <a16:creationId xmlns:a16="http://schemas.microsoft.com/office/drawing/2014/main" id="{00000000-0008-0000-0100-00004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3" name="TextBox 1982">
          <a:extLst>
            <a:ext uri="{FF2B5EF4-FFF2-40B4-BE49-F238E27FC236}">
              <a16:creationId xmlns:a16="http://schemas.microsoft.com/office/drawing/2014/main" id="{00000000-0008-0000-0100-00004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4" name="TextBox 1983">
          <a:extLst>
            <a:ext uri="{FF2B5EF4-FFF2-40B4-BE49-F238E27FC236}">
              <a16:creationId xmlns:a16="http://schemas.microsoft.com/office/drawing/2014/main" id="{00000000-0008-0000-0100-00004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5" name="TextBox 1984">
          <a:extLst>
            <a:ext uri="{FF2B5EF4-FFF2-40B4-BE49-F238E27FC236}">
              <a16:creationId xmlns:a16="http://schemas.microsoft.com/office/drawing/2014/main" id="{00000000-0008-0000-0100-00004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6" name="TextBox 1985">
          <a:extLst>
            <a:ext uri="{FF2B5EF4-FFF2-40B4-BE49-F238E27FC236}">
              <a16:creationId xmlns:a16="http://schemas.microsoft.com/office/drawing/2014/main" id="{00000000-0008-0000-0100-00004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7" name="TextBox 1986">
          <a:extLst>
            <a:ext uri="{FF2B5EF4-FFF2-40B4-BE49-F238E27FC236}">
              <a16:creationId xmlns:a16="http://schemas.microsoft.com/office/drawing/2014/main" id="{00000000-0008-0000-0100-00004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8" name="TextBox 1987">
          <a:extLst>
            <a:ext uri="{FF2B5EF4-FFF2-40B4-BE49-F238E27FC236}">
              <a16:creationId xmlns:a16="http://schemas.microsoft.com/office/drawing/2014/main" id="{00000000-0008-0000-0100-00004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89" name="TextBox 1988">
          <a:extLst>
            <a:ext uri="{FF2B5EF4-FFF2-40B4-BE49-F238E27FC236}">
              <a16:creationId xmlns:a16="http://schemas.microsoft.com/office/drawing/2014/main" id="{00000000-0008-0000-0100-00005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0" name="TextBox 1989">
          <a:extLst>
            <a:ext uri="{FF2B5EF4-FFF2-40B4-BE49-F238E27FC236}">
              <a16:creationId xmlns:a16="http://schemas.microsoft.com/office/drawing/2014/main" id="{00000000-0008-0000-0100-00005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1" name="TextBox 1990">
          <a:extLst>
            <a:ext uri="{FF2B5EF4-FFF2-40B4-BE49-F238E27FC236}">
              <a16:creationId xmlns:a16="http://schemas.microsoft.com/office/drawing/2014/main" id="{00000000-0008-0000-0100-00005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2" name="TextBox 1991">
          <a:extLst>
            <a:ext uri="{FF2B5EF4-FFF2-40B4-BE49-F238E27FC236}">
              <a16:creationId xmlns:a16="http://schemas.microsoft.com/office/drawing/2014/main" id="{00000000-0008-0000-0100-00005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3" name="TextBox 1992">
          <a:extLst>
            <a:ext uri="{FF2B5EF4-FFF2-40B4-BE49-F238E27FC236}">
              <a16:creationId xmlns:a16="http://schemas.microsoft.com/office/drawing/2014/main" id="{00000000-0008-0000-0100-00005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4" name="TextBox 1993">
          <a:extLst>
            <a:ext uri="{FF2B5EF4-FFF2-40B4-BE49-F238E27FC236}">
              <a16:creationId xmlns:a16="http://schemas.microsoft.com/office/drawing/2014/main" id="{00000000-0008-0000-0100-00005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5" name="TextBox 1994">
          <a:extLst>
            <a:ext uri="{FF2B5EF4-FFF2-40B4-BE49-F238E27FC236}">
              <a16:creationId xmlns:a16="http://schemas.microsoft.com/office/drawing/2014/main" id="{00000000-0008-0000-0100-00005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6" name="TextBox 1995">
          <a:extLst>
            <a:ext uri="{FF2B5EF4-FFF2-40B4-BE49-F238E27FC236}">
              <a16:creationId xmlns:a16="http://schemas.microsoft.com/office/drawing/2014/main" id="{00000000-0008-0000-0100-00005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7" name="TextBox 1996">
          <a:extLst>
            <a:ext uri="{FF2B5EF4-FFF2-40B4-BE49-F238E27FC236}">
              <a16:creationId xmlns:a16="http://schemas.microsoft.com/office/drawing/2014/main" id="{00000000-0008-0000-0100-00005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8" name="TextBox 1997">
          <a:extLst>
            <a:ext uri="{FF2B5EF4-FFF2-40B4-BE49-F238E27FC236}">
              <a16:creationId xmlns:a16="http://schemas.microsoft.com/office/drawing/2014/main" id="{00000000-0008-0000-0100-00005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1999" name="TextBox 1998">
          <a:extLst>
            <a:ext uri="{FF2B5EF4-FFF2-40B4-BE49-F238E27FC236}">
              <a16:creationId xmlns:a16="http://schemas.microsoft.com/office/drawing/2014/main" id="{00000000-0008-0000-0100-00005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0" name="TextBox 1999">
          <a:extLst>
            <a:ext uri="{FF2B5EF4-FFF2-40B4-BE49-F238E27FC236}">
              <a16:creationId xmlns:a16="http://schemas.microsoft.com/office/drawing/2014/main" id="{00000000-0008-0000-0100-00005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1" name="TextBox 2000">
          <a:extLst>
            <a:ext uri="{FF2B5EF4-FFF2-40B4-BE49-F238E27FC236}">
              <a16:creationId xmlns:a16="http://schemas.microsoft.com/office/drawing/2014/main" id="{00000000-0008-0000-0100-00005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2" name="TextBox 2001">
          <a:extLst>
            <a:ext uri="{FF2B5EF4-FFF2-40B4-BE49-F238E27FC236}">
              <a16:creationId xmlns:a16="http://schemas.microsoft.com/office/drawing/2014/main" id="{00000000-0008-0000-0100-00005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3" name="TextBox 2002">
          <a:extLst>
            <a:ext uri="{FF2B5EF4-FFF2-40B4-BE49-F238E27FC236}">
              <a16:creationId xmlns:a16="http://schemas.microsoft.com/office/drawing/2014/main" id="{00000000-0008-0000-0100-00005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4" name="TextBox 2003">
          <a:extLst>
            <a:ext uri="{FF2B5EF4-FFF2-40B4-BE49-F238E27FC236}">
              <a16:creationId xmlns:a16="http://schemas.microsoft.com/office/drawing/2014/main" id="{00000000-0008-0000-0100-00005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5" name="TextBox 2004">
          <a:extLst>
            <a:ext uri="{FF2B5EF4-FFF2-40B4-BE49-F238E27FC236}">
              <a16:creationId xmlns:a16="http://schemas.microsoft.com/office/drawing/2014/main" id="{00000000-0008-0000-0100-00006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6" name="TextBox 2005">
          <a:extLst>
            <a:ext uri="{FF2B5EF4-FFF2-40B4-BE49-F238E27FC236}">
              <a16:creationId xmlns:a16="http://schemas.microsoft.com/office/drawing/2014/main" id="{00000000-0008-0000-0100-00006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7" name="TextBox 2006">
          <a:extLst>
            <a:ext uri="{FF2B5EF4-FFF2-40B4-BE49-F238E27FC236}">
              <a16:creationId xmlns:a16="http://schemas.microsoft.com/office/drawing/2014/main" id="{00000000-0008-0000-0100-00006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8" name="TextBox 2007">
          <a:extLst>
            <a:ext uri="{FF2B5EF4-FFF2-40B4-BE49-F238E27FC236}">
              <a16:creationId xmlns:a16="http://schemas.microsoft.com/office/drawing/2014/main" id="{00000000-0008-0000-0100-00006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09" name="TextBox 2008">
          <a:extLst>
            <a:ext uri="{FF2B5EF4-FFF2-40B4-BE49-F238E27FC236}">
              <a16:creationId xmlns:a16="http://schemas.microsoft.com/office/drawing/2014/main" id="{00000000-0008-0000-0100-00006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0" name="TextBox 2009">
          <a:extLst>
            <a:ext uri="{FF2B5EF4-FFF2-40B4-BE49-F238E27FC236}">
              <a16:creationId xmlns:a16="http://schemas.microsoft.com/office/drawing/2014/main" id="{00000000-0008-0000-0100-00006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1" name="TextBox 2010">
          <a:extLst>
            <a:ext uri="{FF2B5EF4-FFF2-40B4-BE49-F238E27FC236}">
              <a16:creationId xmlns:a16="http://schemas.microsoft.com/office/drawing/2014/main" id="{00000000-0008-0000-0100-00006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2" name="TextBox 2011">
          <a:extLst>
            <a:ext uri="{FF2B5EF4-FFF2-40B4-BE49-F238E27FC236}">
              <a16:creationId xmlns:a16="http://schemas.microsoft.com/office/drawing/2014/main" id="{00000000-0008-0000-0100-00006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3" name="TextBox 2012">
          <a:extLst>
            <a:ext uri="{FF2B5EF4-FFF2-40B4-BE49-F238E27FC236}">
              <a16:creationId xmlns:a16="http://schemas.microsoft.com/office/drawing/2014/main" id="{00000000-0008-0000-0100-00006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4" name="TextBox 2013">
          <a:extLst>
            <a:ext uri="{FF2B5EF4-FFF2-40B4-BE49-F238E27FC236}">
              <a16:creationId xmlns:a16="http://schemas.microsoft.com/office/drawing/2014/main" id="{00000000-0008-0000-0100-00006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5" name="TextBox 2014">
          <a:extLst>
            <a:ext uri="{FF2B5EF4-FFF2-40B4-BE49-F238E27FC236}">
              <a16:creationId xmlns:a16="http://schemas.microsoft.com/office/drawing/2014/main" id="{00000000-0008-0000-0100-00006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6" name="TextBox 2015">
          <a:extLst>
            <a:ext uri="{FF2B5EF4-FFF2-40B4-BE49-F238E27FC236}">
              <a16:creationId xmlns:a16="http://schemas.microsoft.com/office/drawing/2014/main" id="{00000000-0008-0000-0100-00006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7" name="TextBox 2016">
          <a:extLst>
            <a:ext uri="{FF2B5EF4-FFF2-40B4-BE49-F238E27FC236}">
              <a16:creationId xmlns:a16="http://schemas.microsoft.com/office/drawing/2014/main" id="{00000000-0008-0000-0100-00006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8" name="TextBox 2017">
          <a:extLst>
            <a:ext uri="{FF2B5EF4-FFF2-40B4-BE49-F238E27FC236}">
              <a16:creationId xmlns:a16="http://schemas.microsoft.com/office/drawing/2014/main" id="{00000000-0008-0000-0100-00006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19" name="TextBox 2018">
          <a:extLst>
            <a:ext uri="{FF2B5EF4-FFF2-40B4-BE49-F238E27FC236}">
              <a16:creationId xmlns:a16="http://schemas.microsoft.com/office/drawing/2014/main" id="{00000000-0008-0000-0100-00006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0" name="TextBox 2019">
          <a:extLst>
            <a:ext uri="{FF2B5EF4-FFF2-40B4-BE49-F238E27FC236}">
              <a16:creationId xmlns:a16="http://schemas.microsoft.com/office/drawing/2014/main" id="{00000000-0008-0000-0100-00006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1" name="TextBox 2020">
          <a:extLst>
            <a:ext uri="{FF2B5EF4-FFF2-40B4-BE49-F238E27FC236}">
              <a16:creationId xmlns:a16="http://schemas.microsoft.com/office/drawing/2014/main" id="{00000000-0008-0000-0100-00007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2" name="TextBox 2021">
          <a:extLst>
            <a:ext uri="{FF2B5EF4-FFF2-40B4-BE49-F238E27FC236}">
              <a16:creationId xmlns:a16="http://schemas.microsoft.com/office/drawing/2014/main" id="{00000000-0008-0000-0100-00007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3" name="TextBox 2022">
          <a:extLst>
            <a:ext uri="{FF2B5EF4-FFF2-40B4-BE49-F238E27FC236}">
              <a16:creationId xmlns:a16="http://schemas.microsoft.com/office/drawing/2014/main" id="{00000000-0008-0000-0100-00007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4" name="TextBox 2023">
          <a:extLst>
            <a:ext uri="{FF2B5EF4-FFF2-40B4-BE49-F238E27FC236}">
              <a16:creationId xmlns:a16="http://schemas.microsoft.com/office/drawing/2014/main" id="{00000000-0008-0000-0100-00007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5" name="TextBox 2024">
          <a:extLst>
            <a:ext uri="{FF2B5EF4-FFF2-40B4-BE49-F238E27FC236}">
              <a16:creationId xmlns:a16="http://schemas.microsoft.com/office/drawing/2014/main" id="{00000000-0008-0000-0100-00007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6" name="TextBox 2025">
          <a:extLst>
            <a:ext uri="{FF2B5EF4-FFF2-40B4-BE49-F238E27FC236}">
              <a16:creationId xmlns:a16="http://schemas.microsoft.com/office/drawing/2014/main" id="{00000000-0008-0000-0100-00007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7" name="TextBox 2026">
          <a:extLst>
            <a:ext uri="{FF2B5EF4-FFF2-40B4-BE49-F238E27FC236}">
              <a16:creationId xmlns:a16="http://schemas.microsoft.com/office/drawing/2014/main" id="{00000000-0008-0000-0100-00007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8" name="TextBox 2027">
          <a:extLst>
            <a:ext uri="{FF2B5EF4-FFF2-40B4-BE49-F238E27FC236}">
              <a16:creationId xmlns:a16="http://schemas.microsoft.com/office/drawing/2014/main" id="{00000000-0008-0000-0100-00007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29" name="TextBox 2028">
          <a:extLst>
            <a:ext uri="{FF2B5EF4-FFF2-40B4-BE49-F238E27FC236}">
              <a16:creationId xmlns:a16="http://schemas.microsoft.com/office/drawing/2014/main" id="{00000000-0008-0000-0100-00007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0" name="TextBox 2029">
          <a:extLst>
            <a:ext uri="{FF2B5EF4-FFF2-40B4-BE49-F238E27FC236}">
              <a16:creationId xmlns:a16="http://schemas.microsoft.com/office/drawing/2014/main" id="{00000000-0008-0000-0100-00007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1" name="TextBox 2030">
          <a:extLst>
            <a:ext uri="{FF2B5EF4-FFF2-40B4-BE49-F238E27FC236}">
              <a16:creationId xmlns:a16="http://schemas.microsoft.com/office/drawing/2014/main" id="{00000000-0008-0000-0100-00007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2" name="TextBox 2031">
          <a:extLst>
            <a:ext uri="{FF2B5EF4-FFF2-40B4-BE49-F238E27FC236}">
              <a16:creationId xmlns:a16="http://schemas.microsoft.com/office/drawing/2014/main" id="{00000000-0008-0000-0100-00007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3" name="TextBox 2032">
          <a:extLst>
            <a:ext uri="{FF2B5EF4-FFF2-40B4-BE49-F238E27FC236}">
              <a16:creationId xmlns:a16="http://schemas.microsoft.com/office/drawing/2014/main" id="{00000000-0008-0000-0100-00007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4" name="TextBox 2033">
          <a:extLst>
            <a:ext uri="{FF2B5EF4-FFF2-40B4-BE49-F238E27FC236}">
              <a16:creationId xmlns:a16="http://schemas.microsoft.com/office/drawing/2014/main" id="{00000000-0008-0000-0100-00007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5" name="TextBox 2034">
          <a:extLst>
            <a:ext uri="{FF2B5EF4-FFF2-40B4-BE49-F238E27FC236}">
              <a16:creationId xmlns:a16="http://schemas.microsoft.com/office/drawing/2014/main" id="{00000000-0008-0000-0100-00007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6" name="TextBox 2035">
          <a:extLst>
            <a:ext uri="{FF2B5EF4-FFF2-40B4-BE49-F238E27FC236}">
              <a16:creationId xmlns:a16="http://schemas.microsoft.com/office/drawing/2014/main" id="{00000000-0008-0000-0100-00007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7" name="TextBox 2036">
          <a:extLst>
            <a:ext uri="{FF2B5EF4-FFF2-40B4-BE49-F238E27FC236}">
              <a16:creationId xmlns:a16="http://schemas.microsoft.com/office/drawing/2014/main" id="{00000000-0008-0000-0100-00008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8" name="TextBox 2037">
          <a:extLst>
            <a:ext uri="{FF2B5EF4-FFF2-40B4-BE49-F238E27FC236}">
              <a16:creationId xmlns:a16="http://schemas.microsoft.com/office/drawing/2014/main" id="{00000000-0008-0000-0100-00008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39" name="TextBox 2038">
          <a:extLst>
            <a:ext uri="{FF2B5EF4-FFF2-40B4-BE49-F238E27FC236}">
              <a16:creationId xmlns:a16="http://schemas.microsoft.com/office/drawing/2014/main" id="{00000000-0008-0000-0100-00008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0" name="TextBox 2039">
          <a:extLst>
            <a:ext uri="{FF2B5EF4-FFF2-40B4-BE49-F238E27FC236}">
              <a16:creationId xmlns:a16="http://schemas.microsoft.com/office/drawing/2014/main" id="{00000000-0008-0000-0100-00008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1" name="TextBox 2040">
          <a:extLst>
            <a:ext uri="{FF2B5EF4-FFF2-40B4-BE49-F238E27FC236}">
              <a16:creationId xmlns:a16="http://schemas.microsoft.com/office/drawing/2014/main" id="{00000000-0008-0000-0100-00008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2" name="TextBox 2041">
          <a:extLst>
            <a:ext uri="{FF2B5EF4-FFF2-40B4-BE49-F238E27FC236}">
              <a16:creationId xmlns:a16="http://schemas.microsoft.com/office/drawing/2014/main" id="{00000000-0008-0000-0100-00008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3" name="TextBox 2042">
          <a:extLst>
            <a:ext uri="{FF2B5EF4-FFF2-40B4-BE49-F238E27FC236}">
              <a16:creationId xmlns:a16="http://schemas.microsoft.com/office/drawing/2014/main" id="{00000000-0008-0000-0100-00008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4" name="TextBox 2043">
          <a:extLst>
            <a:ext uri="{FF2B5EF4-FFF2-40B4-BE49-F238E27FC236}">
              <a16:creationId xmlns:a16="http://schemas.microsoft.com/office/drawing/2014/main" id="{00000000-0008-0000-0100-00008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5" name="TextBox 2044">
          <a:extLst>
            <a:ext uri="{FF2B5EF4-FFF2-40B4-BE49-F238E27FC236}">
              <a16:creationId xmlns:a16="http://schemas.microsoft.com/office/drawing/2014/main" id="{00000000-0008-0000-0100-00008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6" name="TextBox 2045">
          <a:extLst>
            <a:ext uri="{FF2B5EF4-FFF2-40B4-BE49-F238E27FC236}">
              <a16:creationId xmlns:a16="http://schemas.microsoft.com/office/drawing/2014/main" id="{00000000-0008-0000-0100-00008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7" name="TextBox 2046">
          <a:extLst>
            <a:ext uri="{FF2B5EF4-FFF2-40B4-BE49-F238E27FC236}">
              <a16:creationId xmlns:a16="http://schemas.microsoft.com/office/drawing/2014/main" id="{00000000-0008-0000-0100-00008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8" name="TextBox 2047">
          <a:extLst>
            <a:ext uri="{FF2B5EF4-FFF2-40B4-BE49-F238E27FC236}">
              <a16:creationId xmlns:a16="http://schemas.microsoft.com/office/drawing/2014/main" id="{00000000-0008-0000-0100-00008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49" name="TextBox 2048">
          <a:extLst>
            <a:ext uri="{FF2B5EF4-FFF2-40B4-BE49-F238E27FC236}">
              <a16:creationId xmlns:a16="http://schemas.microsoft.com/office/drawing/2014/main" id="{00000000-0008-0000-0100-00008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0" name="TextBox 2049">
          <a:extLst>
            <a:ext uri="{FF2B5EF4-FFF2-40B4-BE49-F238E27FC236}">
              <a16:creationId xmlns:a16="http://schemas.microsoft.com/office/drawing/2014/main" id="{00000000-0008-0000-0100-00008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1" name="TextBox 2050">
          <a:extLst>
            <a:ext uri="{FF2B5EF4-FFF2-40B4-BE49-F238E27FC236}">
              <a16:creationId xmlns:a16="http://schemas.microsoft.com/office/drawing/2014/main" id="{00000000-0008-0000-0100-00008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2" name="TextBox 2051">
          <a:extLst>
            <a:ext uri="{FF2B5EF4-FFF2-40B4-BE49-F238E27FC236}">
              <a16:creationId xmlns:a16="http://schemas.microsoft.com/office/drawing/2014/main" id="{00000000-0008-0000-0100-00008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3" name="TextBox 2052">
          <a:extLst>
            <a:ext uri="{FF2B5EF4-FFF2-40B4-BE49-F238E27FC236}">
              <a16:creationId xmlns:a16="http://schemas.microsoft.com/office/drawing/2014/main" id="{00000000-0008-0000-0100-00009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4" name="TextBox 2053">
          <a:extLst>
            <a:ext uri="{FF2B5EF4-FFF2-40B4-BE49-F238E27FC236}">
              <a16:creationId xmlns:a16="http://schemas.microsoft.com/office/drawing/2014/main" id="{00000000-0008-0000-0100-00009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5" name="TextBox 2054">
          <a:extLst>
            <a:ext uri="{FF2B5EF4-FFF2-40B4-BE49-F238E27FC236}">
              <a16:creationId xmlns:a16="http://schemas.microsoft.com/office/drawing/2014/main" id="{00000000-0008-0000-0100-00009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6" name="TextBox 2055">
          <a:extLst>
            <a:ext uri="{FF2B5EF4-FFF2-40B4-BE49-F238E27FC236}">
              <a16:creationId xmlns:a16="http://schemas.microsoft.com/office/drawing/2014/main" id="{00000000-0008-0000-0100-00009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7" name="TextBox 2056">
          <a:extLst>
            <a:ext uri="{FF2B5EF4-FFF2-40B4-BE49-F238E27FC236}">
              <a16:creationId xmlns:a16="http://schemas.microsoft.com/office/drawing/2014/main" id="{00000000-0008-0000-0100-00009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8" name="TextBox 2057">
          <a:extLst>
            <a:ext uri="{FF2B5EF4-FFF2-40B4-BE49-F238E27FC236}">
              <a16:creationId xmlns:a16="http://schemas.microsoft.com/office/drawing/2014/main" id="{00000000-0008-0000-0100-00009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59" name="TextBox 2058">
          <a:extLst>
            <a:ext uri="{FF2B5EF4-FFF2-40B4-BE49-F238E27FC236}">
              <a16:creationId xmlns:a16="http://schemas.microsoft.com/office/drawing/2014/main" id="{00000000-0008-0000-0100-00009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0" name="TextBox 2059">
          <a:extLst>
            <a:ext uri="{FF2B5EF4-FFF2-40B4-BE49-F238E27FC236}">
              <a16:creationId xmlns:a16="http://schemas.microsoft.com/office/drawing/2014/main" id="{00000000-0008-0000-0100-00009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1" name="TextBox 2060">
          <a:extLst>
            <a:ext uri="{FF2B5EF4-FFF2-40B4-BE49-F238E27FC236}">
              <a16:creationId xmlns:a16="http://schemas.microsoft.com/office/drawing/2014/main" id="{00000000-0008-0000-0100-00009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2" name="TextBox 2061">
          <a:extLst>
            <a:ext uri="{FF2B5EF4-FFF2-40B4-BE49-F238E27FC236}">
              <a16:creationId xmlns:a16="http://schemas.microsoft.com/office/drawing/2014/main" id="{00000000-0008-0000-0100-00009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3" name="TextBox 2062">
          <a:extLst>
            <a:ext uri="{FF2B5EF4-FFF2-40B4-BE49-F238E27FC236}">
              <a16:creationId xmlns:a16="http://schemas.microsoft.com/office/drawing/2014/main" id="{00000000-0008-0000-0100-00009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4" name="TextBox 2063">
          <a:extLst>
            <a:ext uri="{FF2B5EF4-FFF2-40B4-BE49-F238E27FC236}">
              <a16:creationId xmlns:a16="http://schemas.microsoft.com/office/drawing/2014/main" id="{00000000-0008-0000-0100-00009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5" name="TextBox 2064">
          <a:extLst>
            <a:ext uri="{FF2B5EF4-FFF2-40B4-BE49-F238E27FC236}">
              <a16:creationId xmlns:a16="http://schemas.microsoft.com/office/drawing/2014/main" id="{00000000-0008-0000-0100-00009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6" name="TextBox 2065">
          <a:extLst>
            <a:ext uri="{FF2B5EF4-FFF2-40B4-BE49-F238E27FC236}">
              <a16:creationId xmlns:a16="http://schemas.microsoft.com/office/drawing/2014/main" id="{00000000-0008-0000-0100-00009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7" name="TextBox 2066">
          <a:extLst>
            <a:ext uri="{FF2B5EF4-FFF2-40B4-BE49-F238E27FC236}">
              <a16:creationId xmlns:a16="http://schemas.microsoft.com/office/drawing/2014/main" id="{00000000-0008-0000-0100-00009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8" name="TextBox 2067">
          <a:extLst>
            <a:ext uri="{FF2B5EF4-FFF2-40B4-BE49-F238E27FC236}">
              <a16:creationId xmlns:a16="http://schemas.microsoft.com/office/drawing/2014/main" id="{00000000-0008-0000-0100-00009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69" name="TextBox 2068">
          <a:extLst>
            <a:ext uri="{FF2B5EF4-FFF2-40B4-BE49-F238E27FC236}">
              <a16:creationId xmlns:a16="http://schemas.microsoft.com/office/drawing/2014/main" id="{00000000-0008-0000-0100-0000A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0" name="TextBox 2069">
          <a:extLst>
            <a:ext uri="{FF2B5EF4-FFF2-40B4-BE49-F238E27FC236}">
              <a16:creationId xmlns:a16="http://schemas.microsoft.com/office/drawing/2014/main" id="{00000000-0008-0000-0100-0000A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1" name="TextBox 2070">
          <a:extLst>
            <a:ext uri="{FF2B5EF4-FFF2-40B4-BE49-F238E27FC236}">
              <a16:creationId xmlns:a16="http://schemas.microsoft.com/office/drawing/2014/main" id="{00000000-0008-0000-0100-0000A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2" name="TextBox 2071">
          <a:extLst>
            <a:ext uri="{FF2B5EF4-FFF2-40B4-BE49-F238E27FC236}">
              <a16:creationId xmlns:a16="http://schemas.microsoft.com/office/drawing/2014/main" id="{00000000-0008-0000-0100-0000A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3" name="TextBox 2072">
          <a:extLst>
            <a:ext uri="{FF2B5EF4-FFF2-40B4-BE49-F238E27FC236}">
              <a16:creationId xmlns:a16="http://schemas.microsoft.com/office/drawing/2014/main" id="{00000000-0008-0000-0100-0000A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4" name="TextBox 2073">
          <a:extLst>
            <a:ext uri="{FF2B5EF4-FFF2-40B4-BE49-F238E27FC236}">
              <a16:creationId xmlns:a16="http://schemas.microsoft.com/office/drawing/2014/main" id="{00000000-0008-0000-0100-0000A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5" name="TextBox 2074">
          <a:extLst>
            <a:ext uri="{FF2B5EF4-FFF2-40B4-BE49-F238E27FC236}">
              <a16:creationId xmlns:a16="http://schemas.microsoft.com/office/drawing/2014/main" id="{00000000-0008-0000-0100-0000A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6" name="TextBox 2075">
          <a:extLst>
            <a:ext uri="{FF2B5EF4-FFF2-40B4-BE49-F238E27FC236}">
              <a16:creationId xmlns:a16="http://schemas.microsoft.com/office/drawing/2014/main" id="{00000000-0008-0000-0100-0000A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7" name="TextBox 2076">
          <a:extLst>
            <a:ext uri="{FF2B5EF4-FFF2-40B4-BE49-F238E27FC236}">
              <a16:creationId xmlns:a16="http://schemas.microsoft.com/office/drawing/2014/main" id="{00000000-0008-0000-0100-0000A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8" name="TextBox 2077">
          <a:extLst>
            <a:ext uri="{FF2B5EF4-FFF2-40B4-BE49-F238E27FC236}">
              <a16:creationId xmlns:a16="http://schemas.microsoft.com/office/drawing/2014/main" id="{00000000-0008-0000-0100-0000A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79" name="TextBox 2078">
          <a:extLst>
            <a:ext uri="{FF2B5EF4-FFF2-40B4-BE49-F238E27FC236}">
              <a16:creationId xmlns:a16="http://schemas.microsoft.com/office/drawing/2014/main" id="{00000000-0008-0000-0100-0000A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0" name="TextBox 2079">
          <a:extLst>
            <a:ext uri="{FF2B5EF4-FFF2-40B4-BE49-F238E27FC236}">
              <a16:creationId xmlns:a16="http://schemas.microsoft.com/office/drawing/2014/main" id="{00000000-0008-0000-0100-0000A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1" name="TextBox 2080">
          <a:extLst>
            <a:ext uri="{FF2B5EF4-FFF2-40B4-BE49-F238E27FC236}">
              <a16:creationId xmlns:a16="http://schemas.microsoft.com/office/drawing/2014/main" id="{00000000-0008-0000-0100-0000A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2" name="TextBox 2081">
          <a:extLst>
            <a:ext uri="{FF2B5EF4-FFF2-40B4-BE49-F238E27FC236}">
              <a16:creationId xmlns:a16="http://schemas.microsoft.com/office/drawing/2014/main" id="{00000000-0008-0000-0100-0000A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3" name="TextBox 2082">
          <a:extLst>
            <a:ext uri="{FF2B5EF4-FFF2-40B4-BE49-F238E27FC236}">
              <a16:creationId xmlns:a16="http://schemas.microsoft.com/office/drawing/2014/main" id="{00000000-0008-0000-0100-0000A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4" name="TextBox 2083">
          <a:extLst>
            <a:ext uri="{FF2B5EF4-FFF2-40B4-BE49-F238E27FC236}">
              <a16:creationId xmlns:a16="http://schemas.microsoft.com/office/drawing/2014/main" id="{00000000-0008-0000-0100-0000A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5" name="TextBox 2084">
          <a:extLst>
            <a:ext uri="{FF2B5EF4-FFF2-40B4-BE49-F238E27FC236}">
              <a16:creationId xmlns:a16="http://schemas.microsoft.com/office/drawing/2014/main" id="{00000000-0008-0000-0100-0000B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6" name="TextBox 2085">
          <a:extLst>
            <a:ext uri="{FF2B5EF4-FFF2-40B4-BE49-F238E27FC236}">
              <a16:creationId xmlns:a16="http://schemas.microsoft.com/office/drawing/2014/main" id="{00000000-0008-0000-0100-0000B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7" name="TextBox 2086">
          <a:extLst>
            <a:ext uri="{FF2B5EF4-FFF2-40B4-BE49-F238E27FC236}">
              <a16:creationId xmlns:a16="http://schemas.microsoft.com/office/drawing/2014/main" id="{00000000-0008-0000-0100-0000B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8" name="TextBox 2087">
          <a:extLst>
            <a:ext uri="{FF2B5EF4-FFF2-40B4-BE49-F238E27FC236}">
              <a16:creationId xmlns:a16="http://schemas.microsoft.com/office/drawing/2014/main" id="{00000000-0008-0000-0100-0000B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89" name="TextBox 2088">
          <a:extLst>
            <a:ext uri="{FF2B5EF4-FFF2-40B4-BE49-F238E27FC236}">
              <a16:creationId xmlns:a16="http://schemas.microsoft.com/office/drawing/2014/main" id="{00000000-0008-0000-0100-0000B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0" name="TextBox 2089">
          <a:extLst>
            <a:ext uri="{FF2B5EF4-FFF2-40B4-BE49-F238E27FC236}">
              <a16:creationId xmlns:a16="http://schemas.microsoft.com/office/drawing/2014/main" id="{00000000-0008-0000-0100-0000B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1" name="TextBox 2090">
          <a:extLst>
            <a:ext uri="{FF2B5EF4-FFF2-40B4-BE49-F238E27FC236}">
              <a16:creationId xmlns:a16="http://schemas.microsoft.com/office/drawing/2014/main" id="{00000000-0008-0000-0100-0000B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2" name="TextBox 2091">
          <a:extLst>
            <a:ext uri="{FF2B5EF4-FFF2-40B4-BE49-F238E27FC236}">
              <a16:creationId xmlns:a16="http://schemas.microsoft.com/office/drawing/2014/main" id="{00000000-0008-0000-0100-0000B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3" name="TextBox 2092">
          <a:extLst>
            <a:ext uri="{FF2B5EF4-FFF2-40B4-BE49-F238E27FC236}">
              <a16:creationId xmlns:a16="http://schemas.microsoft.com/office/drawing/2014/main" id="{00000000-0008-0000-0100-0000B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4" name="TextBox 2093">
          <a:extLst>
            <a:ext uri="{FF2B5EF4-FFF2-40B4-BE49-F238E27FC236}">
              <a16:creationId xmlns:a16="http://schemas.microsoft.com/office/drawing/2014/main" id="{00000000-0008-0000-0100-0000B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5" name="TextBox 2094">
          <a:extLst>
            <a:ext uri="{FF2B5EF4-FFF2-40B4-BE49-F238E27FC236}">
              <a16:creationId xmlns:a16="http://schemas.microsoft.com/office/drawing/2014/main" id="{00000000-0008-0000-0100-0000B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6" name="TextBox 2095">
          <a:extLst>
            <a:ext uri="{FF2B5EF4-FFF2-40B4-BE49-F238E27FC236}">
              <a16:creationId xmlns:a16="http://schemas.microsoft.com/office/drawing/2014/main" id="{00000000-0008-0000-0100-0000B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7" name="TextBox 2096">
          <a:extLst>
            <a:ext uri="{FF2B5EF4-FFF2-40B4-BE49-F238E27FC236}">
              <a16:creationId xmlns:a16="http://schemas.microsoft.com/office/drawing/2014/main" id="{00000000-0008-0000-0100-0000B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8" name="TextBox 2097">
          <a:extLst>
            <a:ext uri="{FF2B5EF4-FFF2-40B4-BE49-F238E27FC236}">
              <a16:creationId xmlns:a16="http://schemas.microsoft.com/office/drawing/2014/main" id="{00000000-0008-0000-0100-0000B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099" name="TextBox 2098">
          <a:extLst>
            <a:ext uri="{FF2B5EF4-FFF2-40B4-BE49-F238E27FC236}">
              <a16:creationId xmlns:a16="http://schemas.microsoft.com/office/drawing/2014/main" id="{00000000-0008-0000-0100-0000B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0" name="TextBox 2099">
          <a:extLst>
            <a:ext uri="{FF2B5EF4-FFF2-40B4-BE49-F238E27FC236}">
              <a16:creationId xmlns:a16="http://schemas.microsoft.com/office/drawing/2014/main" id="{00000000-0008-0000-0100-0000B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1" name="TextBox 2100">
          <a:extLst>
            <a:ext uri="{FF2B5EF4-FFF2-40B4-BE49-F238E27FC236}">
              <a16:creationId xmlns:a16="http://schemas.microsoft.com/office/drawing/2014/main" id="{00000000-0008-0000-0100-0000C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2" name="TextBox 2101">
          <a:extLst>
            <a:ext uri="{FF2B5EF4-FFF2-40B4-BE49-F238E27FC236}">
              <a16:creationId xmlns:a16="http://schemas.microsoft.com/office/drawing/2014/main" id="{00000000-0008-0000-0100-0000C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3" name="TextBox 2102">
          <a:extLst>
            <a:ext uri="{FF2B5EF4-FFF2-40B4-BE49-F238E27FC236}">
              <a16:creationId xmlns:a16="http://schemas.microsoft.com/office/drawing/2014/main" id="{00000000-0008-0000-0100-0000C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4" name="TextBox 2103">
          <a:extLst>
            <a:ext uri="{FF2B5EF4-FFF2-40B4-BE49-F238E27FC236}">
              <a16:creationId xmlns:a16="http://schemas.microsoft.com/office/drawing/2014/main" id="{00000000-0008-0000-0100-0000C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5" name="TextBox 2104">
          <a:extLst>
            <a:ext uri="{FF2B5EF4-FFF2-40B4-BE49-F238E27FC236}">
              <a16:creationId xmlns:a16="http://schemas.microsoft.com/office/drawing/2014/main" id="{00000000-0008-0000-0100-0000C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6" name="TextBox 2105">
          <a:extLst>
            <a:ext uri="{FF2B5EF4-FFF2-40B4-BE49-F238E27FC236}">
              <a16:creationId xmlns:a16="http://schemas.microsoft.com/office/drawing/2014/main" id="{00000000-0008-0000-0100-0000C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7" name="TextBox 2106">
          <a:extLst>
            <a:ext uri="{FF2B5EF4-FFF2-40B4-BE49-F238E27FC236}">
              <a16:creationId xmlns:a16="http://schemas.microsoft.com/office/drawing/2014/main" id="{00000000-0008-0000-0100-0000C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8" name="TextBox 2107">
          <a:extLst>
            <a:ext uri="{FF2B5EF4-FFF2-40B4-BE49-F238E27FC236}">
              <a16:creationId xmlns:a16="http://schemas.microsoft.com/office/drawing/2014/main" id="{00000000-0008-0000-0100-0000C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09" name="TextBox 2108">
          <a:extLst>
            <a:ext uri="{FF2B5EF4-FFF2-40B4-BE49-F238E27FC236}">
              <a16:creationId xmlns:a16="http://schemas.microsoft.com/office/drawing/2014/main" id="{00000000-0008-0000-0100-0000C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0" name="TextBox 2109">
          <a:extLst>
            <a:ext uri="{FF2B5EF4-FFF2-40B4-BE49-F238E27FC236}">
              <a16:creationId xmlns:a16="http://schemas.microsoft.com/office/drawing/2014/main" id="{00000000-0008-0000-0100-0000C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1" name="TextBox 2110">
          <a:extLst>
            <a:ext uri="{FF2B5EF4-FFF2-40B4-BE49-F238E27FC236}">
              <a16:creationId xmlns:a16="http://schemas.microsoft.com/office/drawing/2014/main" id="{00000000-0008-0000-0100-0000C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2" name="TextBox 2111">
          <a:extLst>
            <a:ext uri="{FF2B5EF4-FFF2-40B4-BE49-F238E27FC236}">
              <a16:creationId xmlns:a16="http://schemas.microsoft.com/office/drawing/2014/main" id="{00000000-0008-0000-0100-0000C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3" name="TextBox 2112">
          <a:extLst>
            <a:ext uri="{FF2B5EF4-FFF2-40B4-BE49-F238E27FC236}">
              <a16:creationId xmlns:a16="http://schemas.microsoft.com/office/drawing/2014/main" id="{00000000-0008-0000-0100-0000C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4" name="TextBox 2113">
          <a:extLst>
            <a:ext uri="{FF2B5EF4-FFF2-40B4-BE49-F238E27FC236}">
              <a16:creationId xmlns:a16="http://schemas.microsoft.com/office/drawing/2014/main" id="{00000000-0008-0000-0100-0000C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5" name="TextBox 2114">
          <a:extLst>
            <a:ext uri="{FF2B5EF4-FFF2-40B4-BE49-F238E27FC236}">
              <a16:creationId xmlns:a16="http://schemas.microsoft.com/office/drawing/2014/main" id="{00000000-0008-0000-0100-0000C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6" name="TextBox 2115">
          <a:extLst>
            <a:ext uri="{FF2B5EF4-FFF2-40B4-BE49-F238E27FC236}">
              <a16:creationId xmlns:a16="http://schemas.microsoft.com/office/drawing/2014/main" id="{00000000-0008-0000-0100-0000C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7" name="TextBox 2116">
          <a:extLst>
            <a:ext uri="{FF2B5EF4-FFF2-40B4-BE49-F238E27FC236}">
              <a16:creationId xmlns:a16="http://schemas.microsoft.com/office/drawing/2014/main" id="{00000000-0008-0000-0100-0000D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8" name="TextBox 2117">
          <a:extLst>
            <a:ext uri="{FF2B5EF4-FFF2-40B4-BE49-F238E27FC236}">
              <a16:creationId xmlns:a16="http://schemas.microsoft.com/office/drawing/2014/main" id="{00000000-0008-0000-0100-0000D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19" name="TextBox 2118">
          <a:extLst>
            <a:ext uri="{FF2B5EF4-FFF2-40B4-BE49-F238E27FC236}">
              <a16:creationId xmlns:a16="http://schemas.microsoft.com/office/drawing/2014/main" id="{00000000-0008-0000-0100-0000D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0" name="TextBox 2119">
          <a:extLst>
            <a:ext uri="{FF2B5EF4-FFF2-40B4-BE49-F238E27FC236}">
              <a16:creationId xmlns:a16="http://schemas.microsoft.com/office/drawing/2014/main" id="{00000000-0008-0000-0100-0000D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1" name="TextBox 2120">
          <a:extLst>
            <a:ext uri="{FF2B5EF4-FFF2-40B4-BE49-F238E27FC236}">
              <a16:creationId xmlns:a16="http://schemas.microsoft.com/office/drawing/2014/main" id="{00000000-0008-0000-0100-0000D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2" name="TextBox 2121">
          <a:extLst>
            <a:ext uri="{FF2B5EF4-FFF2-40B4-BE49-F238E27FC236}">
              <a16:creationId xmlns:a16="http://schemas.microsoft.com/office/drawing/2014/main" id="{00000000-0008-0000-0100-0000D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3" name="TextBox 2122">
          <a:extLst>
            <a:ext uri="{FF2B5EF4-FFF2-40B4-BE49-F238E27FC236}">
              <a16:creationId xmlns:a16="http://schemas.microsoft.com/office/drawing/2014/main" id="{00000000-0008-0000-0100-0000D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4" name="TextBox 2123">
          <a:extLst>
            <a:ext uri="{FF2B5EF4-FFF2-40B4-BE49-F238E27FC236}">
              <a16:creationId xmlns:a16="http://schemas.microsoft.com/office/drawing/2014/main" id="{00000000-0008-0000-0100-0000D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5" name="TextBox 2124">
          <a:extLst>
            <a:ext uri="{FF2B5EF4-FFF2-40B4-BE49-F238E27FC236}">
              <a16:creationId xmlns:a16="http://schemas.microsoft.com/office/drawing/2014/main" id="{00000000-0008-0000-0100-0000D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6" name="TextBox 2125">
          <a:extLst>
            <a:ext uri="{FF2B5EF4-FFF2-40B4-BE49-F238E27FC236}">
              <a16:creationId xmlns:a16="http://schemas.microsoft.com/office/drawing/2014/main" id="{00000000-0008-0000-0100-0000D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7" name="TextBox 2126">
          <a:extLst>
            <a:ext uri="{FF2B5EF4-FFF2-40B4-BE49-F238E27FC236}">
              <a16:creationId xmlns:a16="http://schemas.microsoft.com/office/drawing/2014/main" id="{00000000-0008-0000-0100-0000D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8" name="TextBox 2127">
          <a:extLst>
            <a:ext uri="{FF2B5EF4-FFF2-40B4-BE49-F238E27FC236}">
              <a16:creationId xmlns:a16="http://schemas.microsoft.com/office/drawing/2014/main" id="{00000000-0008-0000-0100-0000D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29" name="TextBox 2128">
          <a:extLst>
            <a:ext uri="{FF2B5EF4-FFF2-40B4-BE49-F238E27FC236}">
              <a16:creationId xmlns:a16="http://schemas.microsoft.com/office/drawing/2014/main" id="{00000000-0008-0000-0100-0000D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0" name="TextBox 2129">
          <a:extLst>
            <a:ext uri="{FF2B5EF4-FFF2-40B4-BE49-F238E27FC236}">
              <a16:creationId xmlns:a16="http://schemas.microsoft.com/office/drawing/2014/main" id="{00000000-0008-0000-0100-0000D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1" name="TextBox 2130">
          <a:extLst>
            <a:ext uri="{FF2B5EF4-FFF2-40B4-BE49-F238E27FC236}">
              <a16:creationId xmlns:a16="http://schemas.microsoft.com/office/drawing/2014/main" id="{00000000-0008-0000-0100-0000D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2" name="TextBox 2131">
          <a:extLst>
            <a:ext uri="{FF2B5EF4-FFF2-40B4-BE49-F238E27FC236}">
              <a16:creationId xmlns:a16="http://schemas.microsoft.com/office/drawing/2014/main" id="{00000000-0008-0000-0100-0000D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3" name="TextBox 2132">
          <a:extLst>
            <a:ext uri="{FF2B5EF4-FFF2-40B4-BE49-F238E27FC236}">
              <a16:creationId xmlns:a16="http://schemas.microsoft.com/office/drawing/2014/main" id="{00000000-0008-0000-0100-0000E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4" name="TextBox 2133">
          <a:extLst>
            <a:ext uri="{FF2B5EF4-FFF2-40B4-BE49-F238E27FC236}">
              <a16:creationId xmlns:a16="http://schemas.microsoft.com/office/drawing/2014/main" id="{00000000-0008-0000-0100-0000E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5" name="TextBox 2134">
          <a:extLst>
            <a:ext uri="{FF2B5EF4-FFF2-40B4-BE49-F238E27FC236}">
              <a16:creationId xmlns:a16="http://schemas.microsoft.com/office/drawing/2014/main" id="{00000000-0008-0000-0100-0000E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6" name="TextBox 2135">
          <a:extLst>
            <a:ext uri="{FF2B5EF4-FFF2-40B4-BE49-F238E27FC236}">
              <a16:creationId xmlns:a16="http://schemas.microsoft.com/office/drawing/2014/main" id="{00000000-0008-0000-0100-0000E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7" name="TextBox 2136">
          <a:extLst>
            <a:ext uri="{FF2B5EF4-FFF2-40B4-BE49-F238E27FC236}">
              <a16:creationId xmlns:a16="http://schemas.microsoft.com/office/drawing/2014/main" id="{00000000-0008-0000-0100-0000E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8" name="TextBox 2137">
          <a:extLst>
            <a:ext uri="{FF2B5EF4-FFF2-40B4-BE49-F238E27FC236}">
              <a16:creationId xmlns:a16="http://schemas.microsoft.com/office/drawing/2014/main" id="{00000000-0008-0000-0100-0000E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39" name="TextBox 2138">
          <a:extLst>
            <a:ext uri="{FF2B5EF4-FFF2-40B4-BE49-F238E27FC236}">
              <a16:creationId xmlns:a16="http://schemas.microsoft.com/office/drawing/2014/main" id="{00000000-0008-0000-0100-0000E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0" name="TextBox 2139">
          <a:extLst>
            <a:ext uri="{FF2B5EF4-FFF2-40B4-BE49-F238E27FC236}">
              <a16:creationId xmlns:a16="http://schemas.microsoft.com/office/drawing/2014/main" id="{00000000-0008-0000-0100-0000E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1" name="TextBox 2140">
          <a:extLst>
            <a:ext uri="{FF2B5EF4-FFF2-40B4-BE49-F238E27FC236}">
              <a16:creationId xmlns:a16="http://schemas.microsoft.com/office/drawing/2014/main" id="{00000000-0008-0000-0100-0000E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2" name="TextBox 2141">
          <a:extLst>
            <a:ext uri="{FF2B5EF4-FFF2-40B4-BE49-F238E27FC236}">
              <a16:creationId xmlns:a16="http://schemas.microsoft.com/office/drawing/2014/main" id="{00000000-0008-0000-0100-0000E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3" name="TextBox 2142">
          <a:extLst>
            <a:ext uri="{FF2B5EF4-FFF2-40B4-BE49-F238E27FC236}">
              <a16:creationId xmlns:a16="http://schemas.microsoft.com/office/drawing/2014/main" id="{00000000-0008-0000-0100-0000E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4" name="TextBox 2143">
          <a:extLst>
            <a:ext uri="{FF2B5EF4-FFF2-40B4-BE49-F238E27FC236}">
              <a16:creationId xmlns:a16="http://schemas.microsoft.com/office/drawing/2014/main" id="{00000000-0008-0000-0100-0000E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5" name="TextBox 2144">
          <a:extLst>
            <a:ext uri="{FF2B5EF4-FFF2-40B4-BE49-F238E27FC236}">
              <a16:creationId xmlns:a16="http://schemas.microsoft.com/office/drawing/2014/main" id="{00000000-0008-0000-0100-0000E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6" name="TextBox 2145">
          <a:extLst>
            <a:ext uri="{FF2B5EF4-FFF2-40B4-BE49-F238E27FC236}">
              <a16:creationId xmlns:a16="http://schemas.microsoft.com/office/drawing/2014/main" id="{00000000-0008-0000-0100-0000E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7" name="TextBox 2146">
          <a:extLst>
            <a:ext uri="{FF2B5EF4-FFF2-40B4-BE49-F238E27FC236}">
              <a16:creationId xmlns:a16="http://schemas.microsoft.com/office/drawing/2014/main" id="{00000000-0008-0000-0100-0000E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8" name="TextBox 2147">
          <a:extLst>
            <a:ext uri="{FF2B5EF4-FFF2-40B4-BE49-F238E27FC236}">
              <a16:creationId xmlns:a16="http://schemas.microsoft.com/office/drawing/2014/main" id="{00000000-0008-0000-0100-0000E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49" name="TextBox 2148">
          <a:extLst>
            <a:ext uri="{FF2B5EF4-FFF2-40B4-BE49-F238E27FC236}">
              <a16:creationId xmlns:a16="http://schemas.microsoft.com/office/drawing/2014/main" id="{00000000-0008-0000-0100-0000F0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0" name="TextBox 2149">
          <a:extLst>
            <a:ext uri="{FF2B5EF4-FFF2-40B4-BE49-F238E27FC236}">
              <a16:creationId xmlns:a16="http://schemas.microsoft.com/office/drawing/2014/main" id="{00000000-0008-0000-0100-0000F1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1" name="TextBox 2150">
          <a:extLst>
            <a:ext uri="{FF2B5EF4-FFF2-40B4-BE49-F238E27FC236}">
              <a16:creationId xmlns:a16="http://schemas.microsoft.com/office/drawing/2014/main" id="{00000000-0008-0000-0100-0000F2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2" name="TextBox 2151">
          <a:extLst>
            <a:ext uri="{FF2B5EF4-FFF2-40B4-BE49-F238E27FC236}">
              <a16:creationId xmlns:a16="http://schemas.microsoft.com/office/drawing/2014/main" id="{00000000-0008-0000-0100-0000F3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3" name="TextBox 2152">
          <a:extLst>
            <a:ext uri="{FF2B5EF4-FFF2-40B4-BE49-F238E27FC236}">
              <a16:creationId xmlns:a16="http://schemas.microsoft.com/office/drawing/2014/main" id="{00000000-0008-0000-0100-0000F4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4" name="TextBox 2153">
          <a:extLst>
            <a:ext uri="{FF2B5EF4-FFF2-40B4-BE49-F238E27FC236}">
              <a16:creationId xmlns:a16="http://schemas.microsoft.com/office/drawing/2014/main" id="{00000000-0008-0000-0100-0000F5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5" name="TextBox 2154">
          <a:extLst>
            <a:ext uri="{FF2B5EF4-FFF2-40B4-BE49-F238E27FC236}">
              <a16:creationId xmlns:a16="http://schemas.microsoft.com/office/drawing/2014/main" id="{00000000-0008-0000-0100-0000F6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6" name="TextBox 2155">
          <a:extLst>
            <a:ext uri="{FF2B5EF4-FFF2-40B4-BE49-F238E27FC236}">
              <a16:creationId xmlns:a16="http://schemas.microsoft.com/office/drawing/2014/main" id="{00000000-0008-0000-0100-0000F7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7" name="TextBox 2156">
          <a:extLst>
            <a:ext uri="{FF2B5EF4-FFF2-40B4-BE49-F238E27FC236}">
              <a16:creationId xmlns:a16="http://schemas.microsoft.com/office/drawing/2014/main" id="{00000000-0008-0000-0100-0000F8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8" name="TextBox 2157">
          <a:extLst>
            <a:ext uri="{FF2B5EF4-FFF2-40B4-BE49-F238E27FC236}">
              <a16:creationId xmlns:a16="http://schemas.microsoft.com/office/drawing/2014/main" id="{00000000-0008-0000-0100-0000F9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59" name="TextBox 2158">
          <a:extLst>
            <a:ext uri="{FF2B5EF4-FFF2-40B4-BE49-F238E27FC236}">
              <a16:creationId xmlns:a16="http://schemas.microsoft.com/office/drawing/2014/main" id="{00000000-0008-0000-0100-0000FA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0" name="TextBox 2159">
          <a:extLst>
            <a:ext uri="{FF2B5EF4-FFF2-40B4-BE49-F238E27FC236}">
              <a16:creationId xmlns:a16="http://schemas.microsoft.com/office/drawing/2014/main" id="{00000000-0008-0000-0100-0000FB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1" name="TextBox 2160">
          <a:extLst>
            <a:ext uri="{FF2B5EF4-FFF2-40B4-BE49-F238E27FC236}">
              <a16:creationId xmlns:a16="http://schemas.microsoft.com/office/drawing/2014/main" id="{00000000-0008-0000-0100-0000FC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2" name="TextBox 2161">
          <a:extLst>
            <a:ext uri="{FF2B5EF4-FFF2-40B4-BE49-F238E27FC236}">
              <a16:creationId xmlns:a16="http://schemas.microsoft.com/office/drawing/2014/main" id="{00000000-0008-0000-0100-0000FD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3" name="TextBox 2162">
          <a:extLst>
            <a:ext uri="{FF2B5EF4-FFF2-40B4-BE49-F238E27FC236}">
              <a16:creationId xmlns:a16="http://schemas.microsoft.com/office/drawing/2014/main" id="{00000000-0008-0000-0100-0000FE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4" name="TextBox 2163">
          <a:extLst>
            <a:ext uri="{FF2B5EF4-FFF2-40B4-BE49-F238E27FC236}">
              <a16:creationId xmlns:a16="http://schemas.microsoft.com/office/drawing/2014/main" id="{00000000-0008-0000-0100-0000FF01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5" name="TextBox 2164">
          <a:extLst>
            <a:ext uri="{FF2B5EF4-FFF2-40B4-BE49-F238E27FC236}">
              <a16:creationId xmlns:a16="http://schemas.microsoft.com/office/drawing/2014/main" id="{00000000-0008-0000-0100-00000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6" name="TextBox 2165">
          <a:extLst>
            <a:ext uri="{FF2B5EF4-FFF2-40B4-BE49-F238E27FC236}">
              <a16:creationId xmlns:a16="http://schemas.microsoft.com/office/drawing/2014/main" id="{00000000-0008-0000-0100-00000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7" name="TextBox 2166">
          <a:extLst>
            <a:ext uri="{FF2B5EF4-FFF2-40B4-BE49-F238E27FC236}">
              <a16:creationId xmlns:a16="http://schemas.microsoft.com/office/drawing/2014/main" id="{00000000-0008-0000-0100-00000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8" name="TextBox 2167">
          <a:extLst>
            <a:ext uri="{FF2B5EF4-FFF2-40B4-BE49-F238E27FC236}">
              <a16:creationId xmlns:a16="http://schemas.microsoft.com/office/drawing/2014/main" id="{00000000-0008-0000-0100-00000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69" name="TextBox 2168">
          <a:extLst>
            <a:ext uri="{FF2B5EF4-FFF2-40B4-BE49-F238E27FC236}">
              <a16:creationId xmlns:a16="http://schemas.microsoft.com/office/drawing/2014/main" id="{00000000-0008-0000-0100-00000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0" name="TextBox 2169">
          <a:extLst>
            <a:ext uri="{FF2B5EF4-FFF2-40B4-BE49-F238E27FC236}">
              <a16:creationId xmlns:a16="http://schemas.microsoft.com/office/drawing/2014/main" id="{00000000-0008-0000-0100-00000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1" name="TextBox 2170">
          <a:extLst>
            <a:ext uri="{FF2B5EF4-FFF2-40B4-BE49-F238E27FC236}">
              <a16:creationId xmlns:a16="http://schemas.microsoft.com/office/drawing/2014/main" id="{00000000-0008-0000-0100-00000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2" name="TextBox 2171">
          <a:extLst>
            <a:ext uri="{FF2B5EF4-FFF2-40B4-BE49-F238E27FC236}">
              <a16:creationId xmlns:a16="http://schemas.microsoft.com/office/drawing/2014/main" id="{00000000-0008-0000-0100-00000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3" name="TextBox 2172">
          <a:extLst>
            <a:ext uri="{FF2B5EF4-FFF2-40B4-BE49-F238E27FC236}">
              <a16:creationId xmlns:a16="http://schemas.microsoft.com/office/drawing/2014/main" id="{00000000-0008-0000-0100-00000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4" name="TextBox 2173">
          <a:extLst>
            <a:ext uri="{FF2B5EF4-FFF2-40B4-BE49-F238E27FC236}">
              <a16:creationId xmlns:a16="http://schemas.microsoft.com/office/drawing/2014/main" id="{00000000-0008-0000-0100-00000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5" name="TextBox 2174">
          <a:extLst>
            <a:ext uri="{FF2B5EF4-FFF2-40B4-BE49-F238E27FC236}">
              <a16:creationId xmlns:a16="http://schemas.microsoft.com/office/drawing/2014/main" id="{00000000-0008-0000-0100-00002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6" name="TextBox 2175">
          <a:extLst>
            <a:ext uri="{FF2B5EF4-FFF2-40B4-BE49-F238E27FC236}">
              <a16:creationId xmlns:a16="http://schemas.microsoft.com/office/drawing/2014/main" id="{00000000-0008-0000-0100-00002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7" name="TextBox 2176">
          <a:extLst>
            <a:ext uri="{FF2B5EF4-FFF2-40B4-BE49-F238E27FC236}">
              <a16:creationId xmlns:a16="http://schemas.microsoft.com/office/drawing/2014/main" id="{00000000-0008-0000-0100-00002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8" name="TextBox 2177">
          <a:extLst>
            <a:ext uri="{FF2B5EF4-FFF2-40B4-BE49-F238E27FC236}">
              <a16:creationId xmlns:a16="http://schemas.microsoft.com/office/drawing/2014/main" id="{00000000-0008-0000-0100-00002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79" name="TextBox 2178">
          <a:extLst>
            <a:ext uri="{FF2B5EF4-FFF2-40B4-BE49-F238E27FC236}">
              <a16:creationId xmlns:a16="http://schemas.microsoft.com/office/drawing/2014/main" id="{00000000-0008-0000-0100-00002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0" name="TextBox 2179">
          <a:extLst>
            <a:ext uri="{FF2B5EF4-FFF2-40B4-BE49-F238E27FC236}">
              <a16:creationId xmlns:a16="http://schemas.microsoft.com/office/drawing/2014/main" id="{00000000-0008-0000-0100-00002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1" name="TextBox 2180">
          <a:extLst>
            <a:ext uri="{FF2B5EF4-FFF2-40B4-BE49-F238E27FC236}">
              <a16:creationId xmlns:a16="http://schemas.microsoft.com/office/drawing/2014/main" id="{00000000-0008-0000-0100-00002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2" name="TextBox 2181">
          <a:extLst>
            <a:ext uri="{FF2B5EF4-FFF2-40B4-BE49-F238E27FC236}">
              <a16:creationId xmlns:a16="http://schemas.microsoft.com/office/drawing/2014/main" id="{00000000-0008-0000-0100-00002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3" name="TextBox 2182">
          <a:extLst>
            <a:ext uri="{FF2B5EF4-FFF2-40B4-BE49-F238E27FC236}">
              <a16:creationId xmlns:a16="http://schemas.microsoft.com/office/drawing/2014/main" id="{00000000-0008-0000-0100-00002A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4" name="TextBox 2183">
          <a:extLst>
            <a:ext uri="{FF2B5EF4-FFF2-40B4-BE49-F238E27FC236}">
              <a16:creationId xmlns:a16="http://schemas.microsoft.com/office/drawing/2014/main" id="{00000000-0008-0000-0100-00002B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5" name="TextBox 2184">
          <a:extLst>
            <a:ext uri="{FF2B5EF4-FFF2-40B4-BE49-F238E27FC236}">
              <a16:creationId xmlns:a16="http://schemas.microsoft.com/office/drawing/2014/main" id="{00000000-0008-0000-0100-00002C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6" name="TextBox 2185">
          <a:extLst>
            <a:ext uri="{FF2B5EF4-FFF2-40B4-BE49-F238E27FC236}">
              <a16:creationId xmlns:a16="http://schemas.microsoft.com/office/drawing/2014/main" id="{00000000-0008-0000-0100-00002D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7" name="TextBox 2186">
          <a:extLst>
            <a:ext uri="{FF2B5EF4-FFF2-40B4-BE49-F238E27FC236}">
              <a16:creationId xmlns:a16="http://schemas.microsoft.com/office/drawing/2014/main" id="{00000000-0008-0000-0100-00002E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8" name="TextBox 2187">
          <a:extLst>
            <a:ext uri="{FF2B5EF4-FFF2-40B4-BE49-F238E27FC236}">
              <a16:creationId xmlns:a16="http://schemas.microsoft.com/office/drawing/2014/main" id="{00000000-0008-0000-0100-00002F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89" name="TextBox 2188">
          <a:extLst>
            <a:ext uri="{FF2B5EF4-FFF2-40B4-BE49-F238E27FC236}">
              <a16:creationId xmlns:a16="http://schemas.microsoft.com/office/drawing/2014/main" id="{00000000-0008-0000-0100-000030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0" name="TextBox 2189">
          <a:extLst>
            <a:ext uri="{FF2B5EF4-FFF2-40B4-BE49-F238E27FC236}">
              <a16:creationId xmlns:a16="http://schemas.microsoft.com/office/drawing/2014/main" id="{00000000-0008-0000-0100-000031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1" name="TextBox 2190">
          <a:extLst>
            <a:ext uri="{FF2B5EF4-FFF2-40B4-BE49-F238E27FC236}">
              <a16:creationId xmlns:a16="http://schemas.microsoft.com/office/drawing/2014/main" id="{00000000-0008-0000-0100-000032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2" name="TextBox 2191">
          <a:extLst>
            <a:ext uri="{FF2B5EF4-FFF2-40B4-BE49-F238E27FC236}">
              <a16:creationId xmlns:a16="http://schemas.microsoft.com/office/drawing/2014/main" id="{00000000-0008-0000-0100-000033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3" name="TextBox 2192">
          <a:extLst>
            <a:ext uri="{FF2B5EF4-FFF2-40B4-BE49-F238E27FC236}">
              <a16:creationId xmlns:a16="http://schemas.microsoft.com/office/drawing/2014/main" id="{00000000-0008-0000-0100-000034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4" name="TextBox 2193">
          <a:extLst>
            <a:ext uri="{FF2B5EF4-FFF2-40B4-BE49-F238E27FC236}">
              <a16:creationId xmlns:a16="http://schemas.microsoft.com/office/drawing/2014/main" id="{00000000-0008-0000-0100-000035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5" name="TextBox 2194">
          <a:extLst>
            <a:ext uri="{FF2B5EF4-FFF2-40B4-BE49-F238E27FC236}">
              <a16:creationId xmlns:a16="http://schemas.microsoft.com/office/drawing/2014/main" id="{00000000-0008-0000-0100-000036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6" name="TextBox 2195">
          <a:extLst>
            <a:ext uri="{FF2B5EF4-FFF2-40B4-BE49-F238E27FC236}">
              <a16:creationId xmlns:a16="http://schemas.microsoft.com/office/drawing/2014/main" id="{00000000-0008-0000-0100-000037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7" name="TextBox 2196">
          <a:extLst>
            <a:ext uri="{FF2B5EF4-FFF2-40B4-BE49-F238E27FC236}">
              <a16:creationId xmlns:a16="http://schemas.microsoft.com/office/drawing/2014/main" id="{00000000-0008-0000-0100-000038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8" name="TextBox 2197">
          <a:extLst>
            <a:ext uri="{FF2B5EF4-FFF2-40B4-BE49-F238E27FC236}">
              <a16:creationId xmlns:a16="http://schemas.microsoft.com/office/drawing/2014/main" id="{00000000-0008-0000-0100-000039020000}"/>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199" name="TextBox 2198">
          <a:extLst>
            <a:ext uri="{FF2B5EF4-FFF2-40B4-BE49-F238E27FC236}">
              <a16:creationId xmlns:a16="http://schemas.microsoft.com/office/drawing/2014/main" id="{C0A98228-374E-4E23-A4B2-4A4CD07FBA69}"/>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0" name="TextBox 2199">
          <a:extLst>
            <a:ext uri="{FF2B5EF4-FFF2-40B4-BE49-F238E27FC236}">
              <a16:creationId xmlns:a16="http://schemas.microsoft.com/office/drawing/2014/main" id="{0D8DEF85-55A7-4312-B1B4-226C46831FE2}"/>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1" name="TextBox 2200">
          <a:extLst>
            <a:ext uri="{FF2B5EF4-FFF2-40B4-BE49-F238E27FC236}">
              <a16:creationId xmlns:a16="http://schemas.microsoft.com/office/drawing/2014/main" id="{969F56C5-AA13-4DA5-8EBF-CDD8F598575E}"/>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2" name="TextBox 2201">
          <a:extLst>
            <a:ext uri="{FF2B5EF4-FFF2-40B4-BE49-F238E27FC236}">
              <a16:creationId xmlns:a16="http://schemas.microsoft.com/office/drawing/2014/main" id="{785C09F3-AC33-4EB5-85F8-E06E16D5C8B8}"/>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305341" cy="264560"/>
    <xdr:sp macro="" textlink="">
      <xdr:nvSpPr>
        <xdr:cNvPr id="2203" name="TextBox 2202">
          <a:extLst>
            <a:ext uri="{FF2B5EF4-FFF2-40B4-BE49-F238E27FC236}">
              <a16:creationId xmlns:a16="http://schemas.microsoft.com/office/drawing/2014/main" id="{15C84669-18DA-4B66-AF3C-672BDFC77D7C}"/>
            </a:ext>
          </a:extLst>
        </xdr:cNvPr>
        <xdr:cNvSpPr txBox="1"/>
      </xdr:nvSpPr>
      <xdr:spPr>
        <a:xfrm flipH="1">
          <a:off x="11639550"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4" name="TextBox 2203">
          <a:extLst>
            <a:ext uri="{FF2B5EF4-FFF2-40B4-BE49-F238E27FC236}">
              <a16:creationId xmlns:a16="http://schemas.microsoft.com/office/drawing/2014/main" id="{C0A98228-374E-4E23-A4B2-4A4CD07FBA69}"/>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5" name="TextBox 2204">
          <a:extLst>
            <a:ext uri="{FF2B5EF4-FFF2-40B4-BE49-F238E27FC236}">
              <a16:creationId xmlns:a16="http://schemas.microsoft.com/office/drawing/2014/main" id="{0D8DEF85-55A7-4312-B1B4-226C46831FE2}"/>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6" name="TextBox 2205">
          <a:extLst>
            <a:ext uri="{FF2B5EF4-FFF2-40B4-BE49-F238E27FC236}">
              <a16:creationId xmlns:a16="http://schemas.microsoft.com/office/drawing/2014/main" id="{969F56C5-AA13-4DA5-8EBF-CDD8F598575E}"/>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7" name="TextBox 2206">
          <a:extLst>
            <a:ext uri="{FF2B5EF4-FFF2-40B4-BE49-F238E27FC236}">
              <a16:creationId xmlns:a16="http://schemas.microsoft.com/office/drawing/2014/main" id="{785C09F3-AC33-4EB5-85F8-E06E16D5C8B8}"/>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8" name="TextBox 2207">
          <a:extLst>
            <a:ext uri="{FF2B5EF4-FFF2-40B4-BE49-F238E27FC236}">
              <a16:creationId xmlns:a16="http://schemas.microsoft.com/office/drawing/2014/main" id="{63154081-8FB7-428B-8067-BFBF475B447B}"/>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09" name="TextBox 2208">
          <a:extLst>
            <a:ext uri="{FF2B5EF4-FFF2-40B4-BE49-F238E27FC236}">
              <a16:creationId xmlns:a16="http://schemas.microsoft.com/office/drawing/2014/main" id="{34BD10F2-383D-4CF2-B5AF-DEB5F5D6312F}"/>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0" name="TextBox 2209">
          <a:extLst>
            <a:ext uri="{FF2B5EF4-FFF2-40B4-BE49-F238E27FC236}">
              <a16:creationId xmlns:a16="http://schemas.microsoft.com/office/drawing/2014/main" id="{295047CC-7E61-46BF-8A25-7B9F9973ACF5}"/>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305341" cy="264560"/>
    <xdr:sp macro="" textlink="">
      <xdr:nvSpPr>
        <xdr:cNvPr id="2211" name="TextBox 2210">
          <a:extLst>
            <a:ext uri="{FF2B5EF4-FFF2-40B4-BE49-F238E27FC236}">
              <a16:creationId xmlns:a16="http://schemas.microsoft.com/office/drawing/2014/main" id="{15C84669-18DA-4B66-AF3C-672BDFC77D7C}"/>
            </a:ext>
          </a:extLst>
        </xdr:cNvPr>
        <xdr:cNvSpPr txBox="1"/>
      </xdr:nvSpPr>
      <xdr:spPr>
        <a:xfrm flipH="1">
          <a:off x="11639550"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2" name="TextBox 2211">
          <a:extLst>
            <a:ext uri="{FF2B5EF4-FFF2-40B4-BE49-F238E27FC236}">
              <a16:creationId xmlns:a16="http://schemas.microsoft.com/office/drawing/2014/main" id="{C0A98228-374E-4E23-A4B2-4A4CD07FBA69}"/>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3" name="TextBox 2212">
          <a:extLst>
            <a:ext uri="{FF2B5EF4-FFF2-40B4-BE49-F238E27FC236}">
              <a16:creationId xmlns:a16="http://schemas.microsoft.com/office/drawing/2014/main" id="{0D8DEF85-55A7-4312-B1B4-226C46831FE2}"/>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4" name="TextBox 2213">
          <a:extLst>
            <a:ext uri="{FF2B5EF4-FFF2-40B4-BE49-F238E27FC236}">
              <a16:creationId xmlns:a16="http://schemas.microsoft.com/office/drawing/2014/main" id="{969F56C5-AA13-4DA5-8EBF-CDD8F598575E}"/>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5" name="TextBox 2214">
          <a:extLst>
            <a:ext uri="{FF2B5EF4-FFF2-40B4-BE49-F238E27FC236}">
              <a16:creationId xmlns:a16="http://schemas.microsoft.com/office/drawing/2014/main" id="{785C09F3-AC33-4EB5-85F8-E06E16D5C8B8}"/>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6" name="TextBox 2215">
          <a:extLst>
            <a:ext uri="{FF2B5EF4-FFF2-40B4-BE49-F238E27FC236}">
              <a16:creationId xmlns:a16="http://schemas.microsoft.com/office/drawing/2014/main" id="{63154081-8FB7-428B-8067-BFBF475B447B}"/>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7" name="TextBox 2216">
          <a:extLst>
            <a:ext uri="{FF2B5EF4-FFF2-40B4-BE49-F238E27FC236}">
              <a16:creationId xmlns:a16="http://schemas.microsoft.com/office/drawing/2014/main" id="{34BD10F2-383D-4CF2-B5AF-DEB5F5D6312F}"/>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84731" cy="264560"/>
    <xdr:sp macro="" textlink="">
      <xdr:nvSpPr>
        <xdr:cNvPr id="2218" name="TextBox 2217">
          <a:extLst>
            <a:ext uri="{FF2B5EF4-FFF2-40B4-BE49-F238E27FC236}">
              <a16:creationId xmlns:a16="http://schemas.microsoft.com/office/drawing/2014/main" id="{295047CC-7E61-46BF-8A25-7B9F9973ACF5}"/>
            </a:ext>
          </a:extLst>
        </xdr:cNvPr>
        <xdr:cNvSpPr txBox="1"/>
      </xdr:nvSpPr>
      <xdr:spPr>
        <a:xfrm>
          <a:off x="11639550" y="1962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106</xdr:row>
      <xdr:rowOff>0</xdr:rowOff>
    </xdr:from>
    <xdr:ext cx="1305341" cy="264560"/>
    <xdr:sp macro="" textlink="">
      <xdr:nvSpPr>
        <xdr:cNvPr id="2219" name="TextBox 2218">
          <a:extLst>
            <a:ext uri="{FF2B5EF4-FFF2-40B4-BE49-F238E27FC236}">
              <a16:creationId xmlns:a16="http://schemas.microsoft.com/office/drawing/2014/main" id="{15C84669-18DA-4B66-AF3C-672BDFC77D7C}"/>
            </a:ext>
          </a:extLst>
        </xdr:cNvPr>
        <xdr:cNvSpPr txBox="1"/>
      </xdr:nvSpPr>
      <xdr:spPr>
        <a:xfrm flipH="1">
          <a:off x="11639550" y="19621500"/>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0" name="TextBox 2219">
          <a:extLst>
            <a:ext uri="{FF2B5EF4-FFF2-40B4-BE49-F238E27FC236}">
              <a16:creationId xmlns:a16="http://schemas.microsoft.com/office/drawing/2014/main" id="{00000000-0008-0000-0100-00001A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1" name="TextBox 2220">
          <a:extLst>
            <a:ext uri="{FF2B5EF4-FFF2-40B4-BE49-F238E27FC236}">
              <a16:creationId xmlns:a16="http://schemas.microsoft.com/office/drawing/2014/main" id="{00000000-0008-0000-0100-00001B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2" name="TextBox 2221">
          <a:extLst>
            <a:ext uri="{FF2B5EF4-FFF2-40B4-BE49-F238E27FC236}">
              <a16:creationId xmlns:a16="http://schemas.microsoft.com/office/drawing/2014/main" id="{00000000-0008-0000-0100-00001C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3" name="TextBox 2222">
          <a:extLst>
            <a:ext uri="{FF2B5EF4-FFF2-40B4-BE49-F238E27FC236}">
              <a16:creationId xmlns:a16="http://schemas.microsoft.com/office/drawing/2014/main" id="{00000000-0008-0000-0100-00001D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4" name="TextBox 2223">
          <a:extLst>
            <a:ext uri="{FF2B5EF4-FFF2-40B4-BE49-F238E27FC236}">
              <a16:creationId xmlns:a16="http://schemas.microsoft.com/office/drawing/2014/main" id="{00000000-0008-0000-0100-000036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5" name="TextBox 2224">
          <a:extLst>
            <a:ext uri="{FF2B5EF4-FFF2-40B4-BE49-F238E27FC236}">
              <a16:creationId xmlns:a16="http://schemas.microsoft.com/office/drawing/2014/main" id="{00000000-0008-0000-0100-000037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6" name="TextBox 2225">
          <a:extLst>
            <a:ext uri="{FF2B5EF4-FFF2-40B4-BE49-F238E27FC236}">
              <a16:creationId xmlns:a16="http://schemas.microsoft.com/office/drawing/2014/main" id="{00000000-0008-0000-0100-000038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7" name="TextBox 2226">
          <a:extLst>
            <a:ext uri="{FF2B5EF4-FFF2-40B4-BE49-F238E27FC236}">
              <a16:creationId xmlns:a16="http://schemas.microsoft.com/office/drawing/2014/main" id="{00000000-0008-0000-0100-000039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8" name="TextBox 2227">
          <a:extLst>
            <a:ext uri="{FF2B5EF4-FFF2-40B4-BE49-F238E27FC236}">
              <a16:creationId xmlns:a16="http://schemas.microsoft.com/office/drawing/2014/main" id="{00000000-0008-0000-0100-000062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29" name="TextBox 2228">
          <a:extLst>
            <a:ext uri="{FF2B5EF4-FFF2-40B4-BE49-F238E27FC236}">
              <a16:creationId xmlns:a16="http://schemas.microsoft.com/office/drawing/2014/main" id="{00000000-0008-0000-0100-000063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0" name="TextBox 2229">
          <a:extLst>
            <a:ext uri="{FF2B5EF4-FFF2-40B4-BE49-F238E27FC236}">
              <a16:creationId xmlns:a16="http://schemas.microsoft.com/office/drawing/2014/main" id="{00000000-0008-0000-0100-000064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1" name="TextBox 2230">
          <a:extLst>
            <a:ext uri="{FF2B5EF4-FFF2-40B4-BE49-F238E27FC236}">
              <a16:creationId xmlns:a16="http://schemas.microsoft.com/office/drawing/2014/main" id="{00000000-0008-0000-0100-000065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2" name="TextBox 2231">
          <a:extLst>
            <a:ext uri="{FF2B5EF4-FFF2-40B4-BE49-F238E27FC236}">
              <a16:creationId xmlns:a16="http://schemas.microsoft.com/office/drawing/2014/main" id="{00000000-0008-0000-0100-00006A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3" name="TextBox 2232">
          <a:extLst>
            <a:ext uri="{FF2B5EF4-FFF2-40B4-BE49-F238E27FC236}">
              <a16:creationId xmlns:a16="http://schemas.microsoft.com/office/drawing/2014/main" id="{00000000-0008-0000-0100-00006B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4" name="TextBox 2233">
          <a:extLst>
            <a:ext uri="{FF2B5EF4-FFF2-40B4-BE49-F238E27FC236}">
              <a16:creationId xmlns:a16="http://schemas.microsoft.com/office/drawing/2014/main" id="{00000000-0008-0000-0100-00006C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5" name="TextBox 2234">
          <a:extLst>
            <a:ext uri="{FF2B5EF4-FFF2-40B4-BE49-F238E27FC236}">
              <a16:creationId xmlns:a16="http://schemas.microsoft.com/office/drawing/2014/main" id="{00000000-0008-0000-0100-00006D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6" name="TextBox 2235">
          <a:extLst>
            <a:ext uri="{FF2B5EF4-FFF2-40B4-BE49-F238E27FC236}">
              <a16:creationId xmlns:a16="http://schemas.microsoft.com/office/drawing/2014/main" id="{00000000-0008-0000-0100-00006E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7" name="TextBox 2236">
          <a:extLst>
            <a:ext uri="{FF2B5EF4-FFF2-40B4-BE49-F238E27FC236}">
              <a16:creationId xmlns:a16="http://schemas.microsoft.com/office/drawing/2014/main" id="{00000000-0008-0000-0100-00006F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8" name="TextBox 2237">
          <a:extLst>
            <a:ext uri="{FF2B5EF4-FFF2-40B4-BE49-F238E27FC236}">
              <a16:creationId xmlns:a16="http://schemas.microsoft.com/office/drawing/2014/main" id="{00000000-0008-0000-0100-000070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39" name="TextBox 2238">
          <a:extLst>
            <a:ext uri="{FF2B5EF4-FFF2-40B4-BE49-F238E27FC236}">
              <a16:creationId xmlns:a16="http://schemas.microsoft.com/office/drawing/2014/main" id="{00000000-0008-0000-0100-000071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0" name="TextBox 2239">
          <a:extLst>
            <a:ext uri="{FF2B5EF4-FFF2-40B4-BE49-F238E27FC236}">
              <a16:creationId xmlns:a16="http://schemas.microsoft.com/office/drawing/2014/main" id="{00000000-0008-0000-0100-00007A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1" name="TextBox 2240">
          <a:extLst>
            <a:ext uri="{FF2B5EF4-FFF2-40B4-BE49-F238E27FC236}">
              <a16:creationId xmlns:a16="http://schemas.microsoft.com/office/drawing/2014/main" id="{00000000-0008-0000-0100-00007B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2" name="TextBox 2241">
          <a:extLst>
            <a:ext uri="{FF2B5EF4-FFF2-40B4-BE49-F238E27FC236}">
              <a16:creationId xmlns:a16="http://schemas.microsoft.com/office/drawing/2014/main" id="{00000000-0008-0000-0100-00007C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3" name="TextBox 2242">
          <a:extLst>
            <a:ext uri="{FF2B5EF4-FFF2-40B4-BE49-F238E27FC236}">
              <a16:creationId xmlns:a16="http://schemas.microsoft.com/office/drawing/2014/main" id="{00000000-0008-0000-0100-00007D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4" name="TextBox 2243">
          <a:extLst>
            <a:ext uri="{FF2B5EF4-FFF2-40B4-BE49-F238E27FC236}">
              <a16:creationId xmlns:a16="http://schemas.microsoft.com/office/drawing/2014/main" id="{00000000-0008-0000-0100-00007E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5" name="TextBox 2244">
          <a:extLst>
            <a:ext uri="{FF2B5EF4-FFF2-40B4-BE49-F238E27FC236}">
              <a16:creationId xmlns:a16="http://schemas.microsoft.com/office/drawing/2014/main" id="{00000000-0008-0000-0100-00007F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6" name="TextBox 2245">
          <a:extLst>
            <a:ext uri="{FF2B5EF4-FFF2-40B4-BE49-F238E27FC236}">
              <a16:creationId xmlns:a16="http://schemas.microsoft.com/office/drawing/2014/main" id="{00000000-0008-0000-0100-000080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47</xdr:row>
      <xdr:rowOff>0</xdr:rowOff>
    </xdr:from>
    <xdr:ext cx="184731" cy="264560"/>
    <xdr:sp macro="" textlink="">
      <xdr:nvSpPr>
        <xdr:cNvPr id="2247" name="TextBox 2246">
          <a:extLst>
            <a:ext uri="{FF2B5EF4-FFF2-40B4-BE49-F238E27FC236}">
              <a16:creationId xmlns:a16="http://schemas.microsoft.com/office/drawing/2014/main" id="{00000000-0008-0000-0100-000081000000}"/>
            </a:ext>
          </a:extLst>
        </xdr:cNvPr>
        <xdr:cNvSpPr txBox="1"/>
      </xdr:nvSpPr>
      <xdr:spPr>
        <a:xfrm>
          <a:off x="31432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48" name="TextBox 2247">
          <a:extLst>
            <a:ext uri="{FF2B5EF4-FFF2-40B4-BE49-F238E27FC236}">
              <a16:creationId xmlns:a16="http://schemas.microsoft.com/office/drawing/2014/main" id="{00000000-0008-0000-0100-0000B2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49" name="TextBox 2248">
          <a:extLst>
            <a:ext uri="{FF2B5EF4-FFF2-40B4-BE49-F238E27FC236}">
              <a16:creationId xmlns:a16="http://schemas.microsoft.com/office/drawing/2014/main" id="{00000000-0008-0000-0100-0000B3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0" name="TextBox 2249">
          <a:extLst>
            <a:ext uri="{FF2B5EF4-FFF2-40B4-BE49-F238E27FC236}">
              <a16:creationId xmlns:a16="http://schemas.microsoft.com/office/drawing/2014/main" id="{00000000-0008-0000-0100-0000B4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1" name="TextBox 2250">
          <a:extLst>
            <a:ext uri="{FF2B5EF4-FFF2-40B4-BE49-F238E27FC236}">
              <a16:creationId xmlns:a16="http://schemas.microsoft.com/office/drawing/2014/main" id="{00000000-0008-0000-0100-0000B5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2" name="TextBox 2251">
          <a:extLst>
            <a:ext uri="{FF2B5EF4-FFF2-40B4-BE49-F238E27FC236}">
              <a16:creationId xmlns:a16="http://schemas.microsoft.com/office/drawing/2014/main" id="{00000000-0008-0000-0100-0000CE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3" name="TextBox 2252">
          <a:extLst>
            <a:ext uri="{FF2B5EF4-FFF2-40B4-BE49-F238E27FC236}">
              <a16:creationId xmlns:a16="http://schemas.microsoft.com/office/drawing/2014/main" id="{00000000-0008-0000-0100-0000CF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4" name="TextBox 2253">
          <a:extLst>
            <a:ext uri="{FF2B5EF4-FFF2-40B4-BE49-F238E27FC236}">
              <a16:creationId xmlns:a16="http://schemas.microsoft.com/office/drawing/2014/main" id="{00000000-0008-0000-0100-0000D0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5" name="TextBox 2254">
          <a:extLst>
            <a:ext uri="{FF2B5EF4-FFF2-40B4-BE49-F238E27FC236}">
              <a16:creationId xmlns:a16="http://schemas.microsoft.com/office/drawing/2014/main" id="{00000000-0008-0000-0100-0000D1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6" name="TextBox 2255">
          <a:extLst>
            <a:ext uri="{FF2B5EF4-FFF2-40B4-BE49-F238E27FC236}">
              <a16:creationId xmlns:a16="http://schemas.microsoft.com/office/drawing/2014/main" id="{00000000-0008-0000-0100-0000E2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7" name="TextBox 2256">
          <a:extLst>
            <a:ext uri="{FF2B5EF4-FFF2-40B4-BE49-F238E27FC236}">
              <a16:creationId xmlns:a16="http://schemas.microsoft.com/office/drawing/2014/main" id="{00000000-0008-0000-0100-0000E3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8" name="TextBox 2257">
          <a:extLst>
            <a:ext uri="{FF2B5EF4-FFF2-40B4-BE49-F238E27FC236}">
              <a16:creationId xmlns:a16="http://schemas.microsoft.com/office/drawing/2014/main" id="{00000000-0008-0000-0100-0000E4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59" name="TextBox 2258">
          <a:extLst>
            <a:ext uri="{FF2B5EF4-FFF2-40B4-BE49-F238E27FC236}">
              <a16:creationId xmlns:a16="http://schemas.microsoft.com/office/drawing/2014/main" id="{00000000-0008-0000-0100-0000E5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0" name="TextBox 2259">
          <a:extLst>
            <a:ext uri="{FF2B5EF4-FFF2-40B4-BE49-F238E27FC236}">
              <a16:creationId xmlns:a16="http://schemas.microsoft.com/office/drawing/2014/main" id="{00000000-0008-0000-0100-0000EA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1" name="TextBox 2260">
          <a:extLst>
            <a:ext uri="{FF2B5EF4-FFF2-40B4-BE49-F238E27FC236}">
              <a16:creationId xmlns:a16="http://schemas.microsoft.com/office/drawing/2014/main" id="{00000000-0008-0000-0100-0000EB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2" name="TextBox 2261">
          <a:extLst>
            <a:ext uri="{FF2B5EF4-FFF2-40B4-BE49-F238E27FC236}">
              <a16:creationId xmlns:a16="http://schemas.microsoft.com/office/drawing/2014/main" id="{00000000-0008-0000-0100-0000EC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3" name="TextBox 2262">
          <a:extLst>
            <a:ext uri="{FF2B5EF4-FFF2-40B4-BE49-F238E27FC236}">
              <a16:creationId xmlns:a16="http://schemas.microsoft.com/office/drawing/2014/main" id="{00000000-0008-0000-0100-0000ED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4" name="TextBox 2263">
          <a:extLst>
            <a:ext uri="{FF2B5EF4-FFF2-40B4-BE49-F238E27FC236}">
              <a16:creationId xmlns:a16="http://schemas.microsoft.com/office/drawing/2014/main" id="{00000000-0008-0000-0100-0000EE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5" name="TextBox 2264">
          <a:extLst>
            <a:ext uri="{FF2B5EF4-FFF2-40B4-BE49-F238E27FC236}">
              <a16:creationId xmlns:a16="http://schemas.microsoft.com/office/drawing/2014/main" id="{00000000-0008-0000-0100-0000EF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6" name="TextBox 2265">
          <a:extLst>
            <a:ext uri="{FF2B5EF4-FFF2-40B4-BE49-F238E27FC236}">
              <a16:creationId xmlns:a16="http://schemas.microsoft.com/office/drawing/2014/main" id="{00000000-0008-0000-0100-0000F0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7" name="TextBox 2266">
          <a:extLst>
            <a:ext uri="{FF2B5EF4-FFF2-40B4-BE49-F238E27FC236}">
              <a16:creationId xmlns:a16="http://schemas.microsoft.com/office/drawing/2014/main" id="{00000000-0008-0000-0100-0000F1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8" name="TextBox 2267">
          <a:extLst>
            <a:ext uri="{FF2B5EF4-FFF2-40B4-BE49-F238E27FC236}">
              <a16:creationId xmlns:a16="http://schemas.microsoft.com/office/drawing/2014/main" id="{00000000-0008-0000-0100-0000FA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69" name="TextBox 2268">
          <a:extLst>
            <a:ext uri="{FF2B5EF4-FFF2-40B4-BE49-F238E27FC236}">
              <a16:creationId xmlns:a16="http://schemas.microsoft.com/office/drawing/2014/main" id="{00000000-0008-0000-0100-0000FB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0" name="TextBox 2269">
          <a:extLst>
            <a:ext uri="{FF2B5EF4-FFF2-40B4-BE49-F238E27FC236}">
              <a16:creationId xmlns:a16="http://schemas.microsoft.com/office/drawing/2014/main" id="{00000000-0008-0000-0100-0000FC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1" name="TextBox 2270">
          <a:extLst>
            <a:ext uri="{FF2B5EF4-FFF2-40B4-BE49-F238E27FC236}">
              <a16:creationId xmlns:a16="http://schemas.microsoft.com/office/drawing/2014/main" id="{00000000-0008-0000-0100-0000FD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2" name="TextBox 2271">
          <a:extLst>
            <a:ext uri="{FF2B5EF4-FFF2-40B4-BE49-F238E27FC236}">
              <a16:creationId xmlns:a16="http://schemas.microsoft.com/office/drawing/2014/main" id="{00000000-0008-0000-0100-0000FE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3" name="TextBox 2272">
          <a:extLst>
            <a:ext uri="{FF2B5EF4-FFF2-40B4-BE49-F238E27FC236}">
              <a16:creationId xmlns:a16="http://schemas.microsoft.com/office/drawing/2014/main" id="{00000000-0008-0000-0100-0000FF00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4" name="TextBox 2273">
          <a:extLst>
            <a:ext uri="{FF2B5EF4-FFF2-40B4-BE49-F238E27FC236}">
              <a16:creationId xmlns:a16="http://schemas.microsoft.com/office/drawing/2014/main" id="{00000000-0008-0000-0100-00000001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55</xdr:row>
      <xdr:rowOff>0</xdr:rowOff>
    </xdr:from>
    <xdr:ext cx="184731" cy="264560"/>
    <xdr:sp macro="" textlink="">
      <xdr:nvSpPr>
        <xdr:cNvPr id="2275" name="TextBox 2274">
          <a:extLst>
            <a:ext uri="{FF2B5EF4-FFF2-40B4-BE49-F238E27FC236}">
              <a16:creationId xmlns:a16="http://schemas.microsoft.com/office/drawing/2014/main" id="{00000000-0008-0000-0100-000001010000}"/>
            </a:ext>
          </a:extLst>
        </xdr:cNvPr>
        <xdr:cNvSpPr txBox="1"/>
      </xdr:nvSpPr>
      <xdr:spPr>
        <a:xfrm>
          <a:off x="31432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76" name="TextBox 2275">
          <a:extLst>
            <a:ext uri="{FF2B5EF4-FFF2-40B4-BE49-F238E27FC236}">
              <a16:creationId xmlns:a16="http://schemas.microsoft.com/office/drawing/2014/main" id="{00000000-0008-0000-0100-0000B2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77" name="TextBox 2276">
          <a:extLst>
            <a:ext uri="{FF2B5EF4-FFF2-40B4-BE49-F238E27FC236}">
              <a16:creationId xmlns:a16="http://schemas.microsoft.com/office/drawing/2014/main" id="{00000000-0008-0000-0100-0000B3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78" name="TextBox 2277">
          <a:extLst>
            <a:ext uri="{FF2B5EF4-FFF2-40B4-BE49-F238E27FC236}">
              <a16:creationId xmlns:a16="http://schemas.microsoft.com/office/drawing/2014/main" id="{00000000-0008-0000-0100-0000B4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79" name="TextBox 2278">
          <a:extLst>
            <a:ext uri="{FF2B5EF4-FFF2-40B4-BE49-F238E27FC236}">
              <a16:creationId xmlns:a16="http://schemas.microsoft.com/office/drawing/2014/main" id="{00000000-0008-0000-0100-0000B5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0" name="TextBox 2279">
          <a:extLst>
            <a:ext uri="{FF2B5EF4-FFF2-40B4-BE49-F238E27FC236}">
              <a16:creationId xmlns:a16="http://schemas.microsoft.com/office/drawing/2014/main" id="{00000000-0008-0000-0100-0000CE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1" name="TextBox 2280">
          <a:extLst>
            <a:ext uri="{FF2B5EF4-FFF2-40B4-BE49-F238E27FC236}">
              <a16:creationId xmlns:a16="http://schemas.microsoft.com/office/drawing/2014/main" id="{00000000-0008-0000-0100-0000CF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2" name="TextBox 2281">
          <a:extLst>
            <a:ext uri="{FF2B5EF4-FFF2-40B4-BE49-F238E27FC236}">
              <a16:creationId xmlns:a16="http://schemas.microsoft.com/office/drawing/2014/main" id="{00000000-0008-0000-0100-0000D0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3" name="TextBox 2282">
          <a:extLst>
            <a:ext uri="{FF2B5EF4-FFF2-40B4-BE49-F238E27FC236}">
              <a16:creationId xmlns:a16="http://schemas.microsoft.com/office/drawing/2014/main" id="{00000000-0008-0000-0100-0000D1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4" name="TextBox 2283">
          <a:extLst>
            <a:ext uri="{FF2B5EF4-FFF2-40B4-BE49-F238E27FC236}">
              <a16:creationId xmlns:a16="http://schemas.microsoft.com/office/drawing/2014/main" id="{00000000-0008-0000-0100-0000E2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5" name="TextBox 2284">
          <a:extLst>
            <a:ext uri="{FF2B5EF4-FFF2-40B4-BE49-F238E27FC236}">
              <a16:creationId xmlns:a16="http://schemas.microsoft.com/office/drawing/2014/main" id="{00000000-0008-0000-0100-0000E3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6" name="TextBox 2285">
          <a:extLst>
            <a:ext uri="{FF2B5EF4-FFF2-40B4-BE49-F238E27FC236}">
              <a16:creationId xmlns:a16="http://schemas.microsoft.com/office/drawing/2014/main" id="{00000000-0008-0000-0100-0000E4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7" name="TextBox 2286">
          <a:extLst>
            <a:ext uri="{FF2B5EF4-FFF2-40B4-BE49-F238E27FC236}">
              <a16:creationId xmlns:a16="http://schemas.microsoft.com/office/drawing/2014/main" id="{00000000-0008-0000-0100-0000E5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8" name="TextBox 2287">
          <a:extLst>
            <a:ext uri="{FF2B5EF4-FFF2-40B4-BE49-F238E27FC236}">
              <a16:creationId xmlns:a16="http://schemas.microsoft.com/office/drawing/2014/main" id="{00000000-0008-0000-0100-0000EA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89" name="TextBox 2288">
          <a:extLst>
            <a:ext uri="{FF2B5EF4-FFF2-40B4-BE49-F238E27FC236}">
              <a16:creationId xmlns:a16="http://schemas.microsoft.com/office/drawing/2014/main" id="{00000000-0008-0000-0100-0000EB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0" name="TextBox 2289">
          <a:extLst>
            <a:ext uri="{FF2B5EF4-FFF2-40B4-BE49-F238E27FC236}">
              <a16:creationId xmlns:a16="http://schemas.microsoft.com/office/drawing/2014/main" id="{00000000-0008-0000-0100-0000EC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1" name="TextBox 2290">
          <a:extLst>
            <a:ext uri="{FF2B5EF4-FFF2-40B4-BE49-F238E27FC236}">
              <a16:creationId xmlns:a16="http://schemas.microsoft.com/office/drawing/2014/main" id="{00000000-0008-0000-0100-0000ED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2" name="TextBox 2291">
          <a:extLst>
            <a:ext uri="{FF2B5EF4-FFF2-40B4-BE49-F238E27FC236}">
              <a16:creationId xmlns:a16="http://schemas.microsoft.com/office/drawing/2014/main" id="{00000000-0008-0000-0100-0000EE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3" name="TextBox 2292">
          <a:extLst>
            <a:ext uri="{FF2B5EF4-FFF2-40B4-BE49-F238E27FC236}">
              <a16:creationId xmlns:a16="http://schemas.microsoft.com/office/drawing/2014/main" id="{00000000-0008-0000-0100-0000EF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4" name="TextBox 2293">
          <a:extLst>
            <a:ext uri="{FF2B5EF4-FFF2-40B4-BE49-F238E27FC236}">
              <a16:creationId xmlns:a16="http://schemas.microsoft.com/office/drawing/2014/main" id="{00000000-0008-0000-0100-0000F0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5" name="TextBox 2294">
          <a:extLst>
            <a:ext uri="{FF2B5EF4-FFF2-40B4-BE49-F238E27FC236}">
              <a16:creationId xmlns:a16="http://schemas.microsoft.com/office/drawing/2014/main" id="{00000000-0008-0000-0100-0000F1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6" name="TextBox 2295">
          <a:extLst>
            <a:ext uri="{FF2B5EF4-FFF2-40B4-BE49-F238E27FC236}">
              <a16:creationId xmlns:a16="http://schemas.microsoft.com/office/drawing/2014/main" id="{00000000-0008-0000-0100-0000FA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7" name="TextBox 2296">
          <a:extLst>
            <a:ext uri="{FF2B5EF4-FFF2-40B4-BE49-F238E27FC236}">
              <a16:creationId xmlns:a16="http://schemas.microsoft.com/office/drawing/2014/main" id="{00000000-0008-0000-0100-0000FB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8" name="TextBox 2297">
          <a:extLst>
            <a:ext uri="{FF2B5EF4-FFF2-40B4-BE49-F238E27FC236}">
              <a16:creationId xmlns:a16="http://schemas.microsoft.com/office/drawing/2014/main" id="{00000000-0008-0000-0100-0000FC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299" name="TextBox 2298">
          <a:extLst>
            <a:ext uri="{FF2B5EF4-FFF2-40B4-BE49-F238E27FC236}">
              <a16:creationId xmlns:a16="http://schemas.microsoft.com/office/drawing/2014/main" id="{00000000-0008-0000-0100-0000FD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300" name="TextBox 2299">
          <a:extLst>
            <a:ext uri="{FF2B5EF4-FFF2-40B4-BE49-F238E27FC236}">
              <a16:creationId xmlns:a16="http://schemas.microsoft.com/office/drawing/2014/main" id="{00000000-0008-0000-0100-0000FE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301" name="TextBox 2300">
          <a:extLst>
            <a:ext uri="{FF2B5EF4-FFF2-40B4-BE49-F238E27FC236}">
              <a16:creationId xmlns:a16="http://schemas.microsoft.com/office/drawing/2014/main" id="{00000000-0008-0000-0100-0000FF00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302" name="TextBox 2301">
          <a:extLst>
            <a:ext uri="{FF2B5EF4-FFF2-40B4-BE49-F238E27FC236}">
              <a16:creationId xmlns:a16="http://schemas.microsoft.com/office/drawing/2014/main" id="{00000000-0008-0000-0100-00000001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56</xdr:row>
      <xdr:rowOff>0</xdr:rowOff>
    </xdr:from>
    <xdr:ext cx="184731" cy="264560"/>
    <xdr:sp macro="" textlink="">
      <xdr:nvSpPr>
        <xdr:cNvPr id="2303" name="TextBox 2302">
          <a:extLst>
            <a:ext uri="{FF2B5EF4-FFF2-40B4-BE49-F238E27FC236}">
              <a16:creationId xmlns:a16="http://schemas.microsoft.com/office/drawing/2014/main" id="{00000000-0008-0000-0100-000001010000}"/>
            </a:ext>
          </a:extLst>
        </xdr:cNvPr>
        <xdr:cNvSpPr txBox="1"/>
      </xdr:nvSpPr>
      <xdr:spPr>
        <a:xfrm>
          <a:off x="31432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04" name="TextBox 2303">
          <a:extLst>
            <a:ext uri="{FF2B5EF4-FFF2-40B4-BE49-F238E27FC236}">
              <a16:creationId xmlns:a16="http://schemas.microsoft.com/office/drawing/2014/main" id="{C0A98228-374E-4E23-A4B2-4A4CD07FBA69}"/>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05" name="TextBox 2304">
          <a:extLst>
            <a:ext uri="{FF2B5EF4-FFF2-40B4-BE49-F238E27FC236}">
              <a16:creationId xmlns:a16="http://schemas.microsoft.com/office/drawing/2014/main" id="{0D8DEF85-55A7-4312-B1B4-226C46831FE2}"/>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06" name="TextBox 2305">
          <a:extLst>
            <a:ext uri="{FF2B5EF4-FFF2-40B4-BE49-F238E27FC236}">
              <a16:creationId xmlns:a16="http://schemas.microsoft.com/office/drawing/2014/main" id="{969F56C5-AA13-4DA5-8EBF-CDD8F598575E}"/>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07" name="TextBox 2306">
          <a:extLst>
            <a:ext uri="{FF2B5EF4-FFF2-40B4-BE49-F238E27FC236}">
              <a16:creationId xmlns:a16="http://schemas.microsoft.com/office/drawing/2014/main" id="{785C09F3-AC33-4EB5-85F8-E06E16D5C8B8}"/>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308" name="TextBox 2307">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09" name="TextBox 2308">
          <a:extLst>
            <a:ext uri="{FF2B5EF4-FFF2-40B4-BE49-F238E27FC236}">
              <a16:creationId xmlns:a16="http://schemas.microsoft.com/office/drawing/2014/main" id="{C0A98228-374E-4E23-A4B2-4A4CD07FBA69}"/>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0" name="TextBox 2309">
          <a:extLst>
            <a:ext uri="{FF2B5EF4-FFF2-40B4-BE49-F238E27FC236}">
              <a16:creationId xmlns:a16="http://schemas.microsoft.com/office/drawing/2014/main" id="{0D8DEF85-55A7-4312-B1B4-226C46831FE2}"/>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1" name="TextBox 2310">
          <a:extLst>
            <a:ext uri="{FF2B5EF4-FFF2-40B4-BE49-F238E27FC236}">
              <a16:creationId xmlns:a16="http://schemas.microsoft.com/office/drawing/2014/main" id="{969F56C5-AA13-4DA5-8EBF-CDD8F598575E}"/>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2" name="TextBox 2311">
          <a:extLst>
            <a:ext uri="{FF2B5EF4-FFF2-40B4-BE49-F238E27FC236}">
              <a16:creationId xmlns:a16="http://schemas.microsoft.com/office/drawing/2014/main" id="{785C09F3-AC33-4EB5-85F8-E06E16D5C8B8}"/>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3" name="TextBox 2312">
          <a:extLst>
            <a:ext uri="{FF2B5EF4-FFF2-40B4-BE49-F238E27FC236}">
              <a16:creationId xmlns:a16="http://schemas.microsoft.com/office/drawing/2014/main" id="{63154081-8FB7-428B-8067-BFBF475B447B}"/>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4" name="TextBox 2313">
          <a:extLst>
            <a:ext uri="{FF2B5EF4-FFF2-40B4-BE49-F238E27FC236}">
              <a16:creationId xmlns:a16="http://schemas.microsoft.com/office/drawing/2014/main" id="{34BD10F2-383D-4CF2-B5AF-DEB5F5D6312F}"/>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5" name="TextBox 2314">
          <a:extLst>
            <a:ext uri="{FF2B5EF4-FFF2-40B4-BE49-F238E27FC236}">
              <a16:creationId xmlns:a16="http://schemas.microsoft.com/office/drawing/2014/main" id="{295047CC-7E61-46BF-8A25-7B9F9973ACF5}"/>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316" name="TextBox 2315">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7" name="TextBox 2316">
          <a:extLst>
            <a:ext uri="{FF2B5EF4-FFF2-40B4-BE49-F238E27FC236}">
              <a16:creationId xmlns:a16="http://schemas.microsoft.com/office/drawing/2014/main" id="{C0A98228-374E-4E23-A4B2-4A4CD07FBA69}"/>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8" name="TextBox 2317">
          <a:extLst>
            <a:ext uri="{FF2B5EF4-FFF2-40B4-BE49-F238E27FC236}">
              <a16:creationId xmlns:a16="http://schemas.microsoft.com/office/drawing/2014/main" id="{0D8DEF85-55A7-4312-B1B4-226C46831FE2}"/>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19" name="TextBox 2318">
          <a:extLst>
            <a:ext uri="{FF2B5EF4-FFF2-40B4-BE49-F238E27FC236}">
              <a16:creationId xmlns:a16="http://schemas.microsoft.com/office/drawing/2014/main" id="{969F56C5-AA13-4DA5-8EBF-CDD8F598575E}"/>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84731" cy="264560"/>
    <xdr:sp macro="" textlink="">
      <xdr:nvSpPr>
        <xdr:cNvPr id="2320" name="TextBox 2319">
          <a:extLst>
            <a:ext uri="{FF2B5EF4-FFF2-40B4-BE49-F238E27FC236}">
              <a16:creationId xmlns:a16="http://schemas.microsoft.com/office/drawing/2014/main" id="{785C09F3-AC33-4EB5-85F8-E06E16D5C8B8}"/>
            </a:ext>
          </a:extLst>
        </xdr:cNvPr>
        <xdr:cNvSpPr txBox="1"/>
      </xdr:nvSpPr>
      <xdr:spPr>
        <a:xfrm>
          <a:off x="31432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321" name="TextBox 2320">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2" name="TextBox 2321">
          <a:extLst>
            <a:ext uri="{FF2B5EF4-FFF2-40B4-BE49-F238E27FC236}">
              <a16:creationId xmlns:a16="http://schemas.microsoft.com/office/drawing/2014/main" id="{00000000-0008-0000-0100-00006E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3" name="TextBox 2322">
          <a:extLst>
            <a:ext uri="{FF2B5EF4-FFF2-40B4-BE49-F238E27FC236}">
              <a16:creationId xmlns:a16="http://schemas.microsoft.com/office/drawing/2014/main" id="{00000000-0008-0000-0100-00006F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4" name="TextBox 2323">
          <a:extLst>
            <a:ext uri="{FF2B5EF4-FFF2-40B4-BE49-F238E27FC236}">
              <a16:creationId xmlns:a16="http://schemas.microsoft.com/office/drawing/2014/main" id="{00000000-0008-0000-0100-000070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5" name="TextBox 2324">
          <a:extLst>
            <a:ext uri="{FF2B5EF4-FFF2-40B4-BE49-F238E27FC236}">
              <a16:creationId xmlns:a16="http://schemas.microsoft.com/office/drawing/2014/main" id="{00000000-0008-0000-0100-000071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6" name="TextBox 2325">
          <a:extLst>
            <a:ext uri="{FF2B5EF4-FFF2-40B4-BE49-F238E27FC236}">
              <a16:creationId xmlns:a16="http://schemas.microsoft.com/office/drawing/2014/main" id="{00000000-0008-0000-0100-00007E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7" name="TextBox 2326">
          <a:extLst>
            <a:ext uri="{FF2B5EF4-FFF2-40B4-BE49-F238E27FC236}">
              <a16:creationId xmlns:a16="http://schemas.microsoft.com/office/drawing/2014/main" id="{00000000-0008-0000-0100-00007F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8" name="TextBox 2327">
          <a:extLst>
            <a:ext uri="{FF2B5EF4-FFF2-40B4-BE49-F238E27FC236}">
              <a16:creationId xmlns:a16="http://schemas.microsoft.com/office/drawing/2014/main" id="{00000000-0008-0000-0100-000080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29" name="TextBox 2328">
          <a:extLst>
            <a:ext uri="{FF2B5EF4-FFF2-40B4-BE49-F238E27FC236}">
              <a16:creationId xmlns:a16="http://schemas.microsoft.com/office/drawing/2014/main" id="{00000000-0008-0000-0100-000081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0" name="TextBox 2329">
          <a:extLst>
            <a:ext uri="{FF2B5EF4-FFF2-40B4-BE49-F238E27FC236}">
              <a16:creationId xmlns:a16="http://schemas.microsoft.com/office/drawing/2014/main" id="{00000000-0008-0000-0100-0000EE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1" name="TextBox 2330">
          <a:extLst>
            <a:ext uri="{FF2B5EF4-FFF2-40B4-BE49-F238E27FC236}">
              <a16:creationId xmlns:a16="http://schemas.microsoft.com/office/drawing/2014/main" id="{00000000-0008-0000-0100-0000EF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2" name="TextBox 2331">
          <a:extLst>
            <a:ext uri="{FF2B5EF4-FFF2-40B4-BE49-F238E27FC236}">
              <a16:creationId xmlns:a16="http://schemas.microsoft.com/office/drawing/2014/main" id="{00000000-0008-0000-0100-0000F0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3" name="TextBox 2332">
          <a:extLst>
            <a:ext uri="{FF2B5EF4-FFF2-40B4-BE49-F238E27FC236}">
              <a16:creationId xmlns:a16="http://schemas.microsoft.com/office/drawing/2014/main" id="{00000000-0008-0000-0100-0000F1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4" name="TextBox 2333">
          <a:extLst>
            <a:ext uri="{FF2B5EF4-FFF2-40B4-BE49-F238E27FC236}">
              <a16:creationId xmlns:a16="http://schemas.microsoft.com/office/drawing/2014/main" id="{00000000-0008-0000-0100-0000FE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5" name="TextBox 2334">
          <a:extLst>
            <a:ext uri="{FF2B5EF4-FFF2-40B4-BE49-F238E27FC236}">
              <a16:creationId xmlns:a16="http://schemas.microsoft.com/office/drawing/2014/main" id="{00000000-0008-0000-0100-0000FF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6" name="TextBox 2335">
          <a:extLst>
            <a:ext uri="{FF2B5EF4-FFF2-40B4-BE49-F238E27FC236}">
              <a16:creationId xmlns:a16="http://schemas.microsoft.com/office/drawing/2014/main" id="{00000000-0008-0000-0100-00000001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37" name="TextBox 2336">
          <a:extLst>
            <a:ext uri="{FF2B5EF4-FFF2-40B4-BE49-F238E27FC236}">
              <a16:creationId xmlns:a16="http://schemas.microsoft.com/office/drawing/2014/main" id="{00000000-0008-0000-0100-00000101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38" name="TextBox 2337">
          <a:extLst>
            <a:ext uri="{FF2B5EF4-FFF2-40B4-BE49-F238E27FC236}">
              <a16:creationId xmlns:a16="http://schemas.microsoft.com/office/drawing/2014/main" id="{00000000-0008-0000-0100-0000EE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39" name="TextBox 2338">
          <a:extLst>
            <a:ext uri="{FF2B5EF4-FFF2-40B4-BE49-F238E27FC236}">
              <a16:creationId xmlns:a16="http://schemas.microsoft.com/office/drawing/2014/main" id="{00000000-0008-0000-0100-0000EF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0" name="TextBox 2339">
          <a:extLst>
            <a:ext uri="{FF2B5EF4-FFF2-40B4-BE49-F238E27FC236}">
              <a16:creationId xmlns:a16="http://schemas.microsoft.com/office/drawing/2014/main" id="{00000000-0008-0000-0100-0000F0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1" name="TextBox 2340">
          <a:extLst>
            <a:ext uri="{FF2B5EF4-FFF2-40B4-BE49-F238E27FC236}">
              <a16:creationId xmlns:a16="http://schemas.microsoft.com/office/drawing/2014/main" id="{00000000-0008-0000-0100-0000F1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2" name="TextBox 2341">
          <a:extLst>
            <a:ext uri="{FF2B5EF4-FFF2-40B4-BE49-F238E27FC236}">
              <a16:creationId xmlns:a16="http://schemas.microsoft.com/office/drawing/2014/main" id="{00000000-0008-0000-0100-0000FE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3" name="TextBox 2342">
          <a:extLst>
            <a:ext uri="{FF2B5EF4-FFF2-40B4-BE49-F238E27FC236}">
              <a16:creationId xmlns:a16="http://schemas.microsoft.com/office/drawing/2014/main" id="{00000000-0008-0000-0100-0000FF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4" name="TextBox 2343">
          <a:extLst>
            <a:ext uri="{FF2B5EF4-FFF2-40B4-BE49-F238E27FC236}">
              <a16:creationId xmlns:a16="http://schemas.microsoft.com/office/drawing/2014/main" id="{00000000-0008-0000-0100-00000001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45" name="TextBox 2344">
          <a:extLst>
            <a:ext uri="{FF2B5EF4-FFF2-40B4-BE49-F238E27FC236}">
              <a16:creationId xmlns:a16="http://schemas.microsoft.com/office/drawing/2014/main" id="{00000000-0008-0000-0100-00000101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346" name="TextBox 2345">
          <a:extLst>
            <a:ext uri="{FF2B5EF4-FFF2-40B4-BE49-F238E27FC236}">
              <a16:creationId xmlns:a16="http://schemas.microsoft.com/office/drawing/2014/main" id="{63154081-8FB7-428B-8067-BFBF475B447B}"/>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347" name="TextBox 2346">
          <a:extLst>
            <a:ext uri="{FF2B5EF4-FFF2-40B4-BE49-F238E27FC236}">
              <a16:creationId xmlns:a16="http://schemas.microsoft.com/office/drawing/2014/main" id="{34BD10F2-383D-4CF2-B5AF-DEB5F5D6312F}"/>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348" name="TextBox 2347">
          <a:extLst>
            <a:ext uri="{FF2B5EF4-FFF2-40B4-BE49-F238E27FC236}">
              <a16:creationId xmlns:a16="http://schemas.microsoft.com/office/drawing/2014/main" id="{295047CC-7E61-46BF-8A25-7B9F9973ACF5}"/>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349" name="TextBox 2348">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0" name="TextBox 2349">
          <a:extLst>
            <a:ext uri="{FF2B5EF4-FFF2-40B4-BE49-F238E27FC236}">
              <a16:creationId xmlns:a16="http://schemas.microsoft.com/office/drawing/2014/main" id="{00000000-0008-0000-0100-00001A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1" name="TextBox 2350">
          <a:extLst>
            <a:ext uri="{FF2B5EF4-FFF2-40B4-BE49-F238E27FC236}">
              <a16:creationId xmlns:a16="http://schemas.microsoft.com/office/drawing/2014/main" id="{00000000-0008-0000-0100-00001B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2" name="TextBox 2351">
          <a:extLst>
            <a:ext uri="{FF2B5EF4-FFF2-40B4-BE49-F238E27FC236}">
              <a16:creationId xmlns:a16="http://schemas.microsoft.com/office/drawing/2014/main" id="{00000000-0008-0000-0100-00001C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3" name="TextBox 2352">
          <a:extLst>
            <a:ext uri="{FF2B5EF4-FFF2-40B4-BE49-F238E27FC236}">
              <a16:creationId xmlns:a16="http://schemas.microsoft.com/office/drawing/2014/main" id="{00000000-0008-0000-0100-00001D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4" name="TextBox 2353">
          <a:extLst>
            <a:ext uri="{FF2B5EF4-FFF2-40B4-BE49-F238E27FC236}">
              <a16:creationId xmlns:a16="http://schemas.microsoft.com/office/drawing/2014/main" id="{00000000-0008-0000-0100-000036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5" name="TextBox 2354">
          <a:extLst>
            <a:ext uri="{FF2B5EF4-FFF2-40B4-BE49-F238E27FC236}">
              <a16:creationId xmlns:a16="http://schemas.microsoft.com/office/drawing/2014/main" id="{00000000-0008-0000-0100-000037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6" name="TextBox 2355">
          <a:extLst>
            <a:ext uri="{FF2B5EF4-FFF2-40B4-BE49-F238E27FC236}">
              <a16:creationId xmlns:a16="http://schemas.microsoft.com/office/drawing/2014/main" id="{00000000-0008-0000-0100-000038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7" name="TextBox 2356">
          <a:extLst>
            <a:ext uri="{FF2B5EF4-FFF2-40B4-BE49-F238E27FC236}">
              <a16:creationId xmlns:a16="http://schemas.microsoft.com/office/drawing/2014/main" id="{00000000-0008-0000-0100-000039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8" name="TextBox 2357">
          <a:extLst>
            <a:ext uri="{FF2B5EF4-FFF2-40B4-BE49-F238E27FC236}">
              <a16:creationId xmlns:a16="http://schemas.microsoft.com/office/drawing/2014/main" id="{00000000-0008-0000-0100-000062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59" name="TextBox 2358">
          <a:extLst>
            <a:ext uri="{FF2B5EF4-FFF2-40B4-BE49-F238E27FC236}">
              <a16:creationId xmlns:a16="http://schemas.microsoft.com/office/drawing/2014/main" id="{00000000-0008-0000-0100-000063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0" name="TextBox 2359">
          <a:extLst>
            <a:ext uri="{FF2B5EF4-FFF2-40B4-BE49-F238E27FC236}">
              <a16:creationId xmlns:a16="http://schemas.microsoft.com/office/drawing/2014/main" id="{00000000-0008-0000-0100-000064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1" name="TextBox 2360">
          <a:extLst>
            <a:ext uri="{FF2B5EF4-FFF2-40B4-BE49-F238E27FC236}">
              <a16:creationId xmlns:a16="http://schemas.microsoft.com/office/drawing/2014/main" id="{00000000-0008-0000-0100-000065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2" name="TextBox 2361">
          <a:extLst>
            <a:ext uri="{FF2B5EF4-FFF2-40B4-BE49-F238E27FC236}">
              <a16:creationId xmlns:a16="http://schemas.microsoft.com/office/drawing/2014/main" id="{00000000-0008-0000-0100-00006A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3" name="TextBox 2362">
          <a:extLst>
            <a:ext uri="{FF2B5EF4-FFF2-40B4-BE49-F238E27FC236}">
              <a16:creationId xmlns:a16="http://schemas.microsoft.com/office/drawing/2014/main" id="{00000000-0008-0000-0100-00006B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4" name="TextBox 2363">
          <a:extLst>
            <a:ext uri="{FF2B5EF4-FFF2-40B4-BE49-F238E27FC236}">
              <a16:creationId xmlns:a16="http://schemas.microsoft.com/office/drawing/2014/main" id="{00000000-0008-0000-0100-00006C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5" name="TextBox 2364">
          <a:extLst>
            <a:ext uri="{FF2B5EF4-FFF2-40B4-BE49-F238E27FC236}">
              <a16:creationId xmlns:a16="http://schemas.microsoft.com/office/drawing/2014/main" id="{00000000-0008-0000-0100-00006D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6" name="TextBox 2365">
          <a:extLst>
            <a:ext uri="{FF2B5EF4-FFF2-40B4-BE49-F238E27FC236}">
              <a16:creationId xmlns:a16="http://schemas.microsoft.com/office/drawing/2014/main" id="{00000000-0008-0000-0100-00007A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7" name="TextBox 2366">
          <a:extLst>
            <a:ext uri="{FF2B5EF4-FFF2-40B4-BE49-F238E27FC236}">
              <a16:creationId xmlns:a16="http://schemas.microsoft.com/office/drawing/2014/main" id="{00000000-0008-0000-0100-00007B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8" name="TextBox 2367">
          <a:extLst>
            <a:ext uri="{FF2B5EF4-FFF2-40B4-BE49-F238E27FC236}">
              <a16:creationId xmlns:a16="http://schemas.microsoft.com/office/drawing/2014/main" id="{00000000-0008-0000-0100-00007C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47</xdr:row>
      <xdr:rowOff>0</xdr:rowOff>
    </xdr:from>
    <xdr:ext cx="184731" cy="264560"/>
    <xdr:sp macro="" textlink="">
      <xdr:nvSpPr>
        <xdr:cNvPr id="2369" name="TextBox 2368">
          <a:extLst>
            <a:ext uri="{FF2B5EF4-FFF2-40B4-BE49-F238E27FC236}">
              <a16:creationId xmlns:a16="http://schemas.microsoft.com/office/drawing/2014/main" id="{00000000-0008-0000-0100-00007D000000}"/>
            </a:ext>
          </a:extLst>
        </xdr:cNvPr>
        <xdr:cNvSpPr txBox="1"/>
      </xdr:nvSpPr>
      <xdr:spPr>
        <a:xfrm>
          <a:off x="1010065" y="113376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0" name="TextBox 2369">
          <a:extLst>
            <a:ext uri="{FF2B5EF4-FFF2-40B4-BE49-F238E27FC236}">
              <a16:creationId xmlns:a16="http://schemas.microsoft.com/office/drawing/2014/main" id="{00000000-0008-0000-0100-0000B2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1" name="TextBox 2370">
          <a:extLst>
            <a:ext uri="{FF2B5EF4-FFF2-40B4-BE49-F238E27FC236}">
              <a16:creationId xmlns:a16="http://schemas.microsoft.com/office/drawing/2014/main" id="{00000000-0008-0000-0100-0000B3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2" name="TextBox 2371">
          <a:extLst>
            <a:ext uri="{FF2B5EF4-FFF2-40B4-BE49-F238E27FC236}">
              <a16:creationId xmlns:a16="http://schemas.microsoft.com/office/drawing/2014/main" id="{00000000-0008-0000-0100-0000B4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3" name="TextBox 2372">
          <a:extLst>
            <a:ext uri="{FF2B5EF4-FFF2-40B4-BE49-F238E27FC236}">
              <a16:creationId xmlns:a16="http://schemas.microsoft.com/office/drawing/2014/main" id="{00000000-0008-0000-0100-0000B5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4" name="TextBox 2373">
          <a:extLst>
            <a:ext uri="{FF2B5EF4-FFF2-40B4-BE49-F238E27FC236}">
              <a16:creationId xmlns:a16="http://schemas.microsoft.com/office/drawing/2014/main" id="{00000000-0008-0000-0100-0000CE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5" name="TextBox 2374">
          <a:extLst>
            <a:ext uri="{FF2B5EF4-FFF2-40B4-BE49-F238E27FC236}">
              <a16:creationId xmlns:a16="http://schemas.microsoft.com/office/drawing/2014/main" id="{00000000-0008-0000-0100-0000CF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6" name="TextBox 2375">
          <a:extLst>
            <a:ext uri="{FF2B5EF4-FFF2-40B4-BE49-F238E27FC236}">
              <a16:creationId xmlns:a16="http://schemas.microsoft.com/office/drawing/2014/main" id="{00000000-0008-0000-0100-0000D0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7" name="TextBox 2376">
          <a:extLst>
            <a:ext uri="{FF2B5EF4-FFF2-40B4-BE49-F238E27FC236}">
              <a16:creationId xmlns:a16="http://schemas.microsoft.com/office/drawing/2014/main" id="{00000000-0008-0000-0100-0000D1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8" name="TextBox 2377">
          <a:extLst>
            <a:ext uri="{FF2B5EF4-FFF2-40B4-BE49-F238E27FC236}">
              <a16:creationId xmlns:a16="http://schemas.microsoft.com/office/drawing/2014/main" id="{00000000-0008-0000-0100-0000E2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79" name="TextBox 2378">
          <a:extLst>
            <a:ext uri="{FF2B5EF4-FFF2-40B4-BE49-F238E27FC236}">
              <a16:creationId xmlns:a16="http://schemas.microsoft.com/office/drawing/2014/main" id="{00000000-0008-0000-0100-0000E3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0" name="TextBox 2379">
          <a:extLst>
            <a:ext uri="{FF2B5EF4-FFF2-40B4-BE49-F238E27FC236}">
              <a16:creationId xmlns:a16="http://schemas.microsoft.com/office/drawing/2014/main" id="{00000000-0008-0000-0100-0000E4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1" name="TextBox 2380">
          <a:extLst>
            <a:ext uri="{FF2B5EF4-FFF2-40B4-BE49-F238E27FC236}">
              <a16:creationId xmlns:a16="http://schemas.microsoft.com/office/drawing/2014/main" id="{00000000-0008-0000-0100-0000E5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2" name="TextBox 2381">
          <a:extLst>
            <a:ext uri="{FF2B5EF4-FFF2-40B4-BE49-F238E27FC236}">
              <a16:creationId xmlns:a16="http://schemas.microsoft.com/office/drawing/2014/main" id="{00000000-0008-0000-0100-0000EA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3" name="TextBox 2382">
          <a:extLst>
            <a:ext uri="{FF2B5EF4-FFF2-40B4-BE49-F238E27FC236}">
              <a16:creationId xmlns:a16="http://schemas.microsoft.com/office/drawing/2014/main" id="{00000000-0008-0000-0100-0000EB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4" name="TextBox 2383">
          <a:extLst>
            <a:ext uri="{FF2B5EF4-FFF2-40B4-BE49-F238E27FC236}">
              <a16:creationId xmlns:a16="http://schemas.microsoft.com/office/drawing/2014/main" id="{00000000-0008-0000-0100-0000EC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5" name="TextBox 2384">
          <a:extLst>
            <a:ext uri="{FF2B5EF4-FFF2-40B4-BE49-F238E27FC236}">
              <a16:creationId xmlns:a16="http://schemas.microsoft.com/office/drawing/2014/main" id="{00000000-0008-0000-0100-0000ED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6" name="TextBox 2385">
          <a:extLst>
            <a:ext uri="{FF2B5EF4-FFF2-40B4-BE49-F238E27FC236}">
              <a16:creationId xmlns:a16="http://schemas.microsoft.com/office/drawing/2014/main" id="{00000000-0008-0000-0100-0000FA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7" name="TextBox 2386">
          <a:extLst>
            <a:ext uri="{FF2B5EF4-FFF2-40B4-BE49-F238E27FC236}">
              <a16:creationId xmlns:a16="http://schemas.microsoft.com/office/drawing/2014/main" id="{00000000-0008-0000-0100-0000FB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8" name="TextBox 2387">
          <a:extLst>
            <a:ext uri="{FF2B5EF4-FFF2-40B4-BE49-F238E27FC236}">
              <a16:creationId xmlns:a16="http://schemas.microsoft.com/office/drawing/2014/main" id="{00000000-0008-0000-0100-0000FC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55</xdr:row>
      <xdr:rowOff>0</xdr:rowOff>
    </xdr:from>
    <xdr:ext cx="184731" cy="264560"/>
    <xdr:sp macro="" textlink="">
      <xdr:nvSpPr>
        <xdr:cNvPr id="2389" name="TextBox 2388">
          <a:extLst>
            <a:ext uri="{FF2B5EF4-FFF2-40B4-BE49-F238E27FC236}">
              <a16:creationId xmlns:a16="http://schemas.microsoft.com/office/drawing/2014/main" id="{00000000-0008-0000-0100-0000FD000000}"/>
            </a:ext>
          </a:extLst>
        </xdr:cNvPr>
        <xdr:cNvSpPr txBox="1"/>
      </xdr:nvSpPr>
      <xdr:spPr>
        <a:xfrm>
          <a:off x="1010065" y="130140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0" name="TextBox 2389">
          <a:extLst>
            <a:ext uri="{FF2B5EF4-FFF2-40B4-BE49-F238E27FC236}">
              <a16:creationId xmlns:a16="http://schemas.microsoft.com/office/drawing/2014/main" id="{00000000-0008-0000-0100-0000B2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1" name="TextBox 2390">
          <a:extLst>
            <a:ext uri="{FF2B5EF4-FFF2-40B4-BE49-F238E27FC236}">
              <a16:creationId xmlns:a16="http://schemas.microsoft.com/office/drawing/2014/main" id="{00000000-0008-0000-0100-0000B3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2" name="TextBox 2391">
          <a:extLst>
            <a:ext uri="{FF2B5EF4-FFF2-40B4-BE49-F238E27FC236}">
              <a16:creationId xmlns:a16="http://schemas.microsoft.com/office/drawing/2014/main" id="{00000000-0008-0000-0100-0000B4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3" name="TextBox 2392">
          <a:extLst>
            <a:ext uri="{FF2B5EF4-FFF2-40B4-BE49-F238E27FC236}">
              <a16:creationId xmlns:a16="http://schemas.microsoft.com/office/drawing/2014/main" id="{00000000-0008-0000-0100-0000B5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4" name="TextBox 2393">
          <a:extLst>
            <a:ext uri="{FF2B5EF4-FFF2-40B4-BE49-F238E27FC236}">
              <a16:creationId xmlns:a16="http://schemas.microsoft.com/office/drawing/2014/main" id="{00000000-0008-0000-0100-0000CE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5" name="TextBox 2394">
          <a:extLst>
            <a:ext uri="{FF2B5EF4-FFF2-40B4-BE49-F238E27FC236}">
              <a16:creationId xmlns:a16="http://schemas.microsoft.com/office/drawing/2014/main" id="{00000000-0008-0000-0100-0000CF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6" name="TextBox 2395">
          <a:extLst>
            <a:ext uri="{FF2B5EF4-FFF2-40B4-BE49-F238E27FC236}">
              <a16:creationId xmlns:a16="http://schemas.microsoft.com/office/drawing/2014/main" id="{00000000-0008-0000-0100-0000D0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7" name="TextBox 2396">
          <a:extLst>
            <a:ext uri="{FF2B5EF4-FFF2-40B4-BE49-F238E27FC236}">
              <a16:creationId xmlns:a16="http://schemas.microsoft.com/office/drawing/2014/main" id="{00000000-0008-0000-0100-0000D1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8" name="TextBox 2397">
          <a:extLst>
            <a:ext uri="{FF2B5EF4-FFF2-40B4-BE49-F238E27FC236}">
              <a16:creationId xmlns:a16="http://schemas.microsoft.com/office/drawing/2014/main" id="{00000000-0008-0000-0100-0000E2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399" name="TextBox 2398">
          <a:extLst>
            <a:ext uri="{FF2B5EF4-FFF2-40B4-BE49-F238E27FC236}">
              <a16:creationId xmlns:a16="http://schemas.microsoft.com/office/drawing/2014/main" id="{00000000-0008-0000-0100-0000E3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0" name="TextBox 2399">
          <a:extLst>
            <a:ext uri="{FF2B5EF4-FFF2-40B4-BE49-F238E27FC236}">
              <a16:creationId xmlns:a16="http://schemas.microsoft.com/office/drawing/2014/main" id="{00000000-0008-0000-0100-0000E4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1" name="TextBox 2400">
          <a:extLst>
            <a:ext uri="{FF2B5EF4-FFF2-40B4-BE49-F238E27FC236}">
              <a16:creationId xmlns:a16="http://schemas.microsoft.com/office/drawing/2014/main" id="{00000000-0008-0000-0100-0000E5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2" name="TextBox 2401">
          <a:extLst>
            <a:ext uri="{FF2B5EF4-FFF2-40B4-BE49-F238E27FC236}">
              <a16:creationId xmlns:a16="http://schemas.microsoft.com/office/drawing/2014/main" id="{00000000-0008-0000-0100-0000EA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3" name="TextBox 2402">
          <a:extLst>
            <a:ext uri="{FF2B5EF4-FFF2-40B4-BE49-F238E27FC236}">
              <a16:creationId xmlns:a16="http://schemas.microsoft.com/office/drawing/2014/main" id="{00000000-0008-0000-0100-0000EB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4" name="TextBox 2403">
          <a:extLst>
            <a:ext uri="{FF2B5EF4-FFF2-40B4-BE49-F238E27FC236}">
              <a16:creationId xmlns:a16="http://schemas.microsoft.com/office/drawing/2014/main" id="{00000000-0008-0000-0100-0000EC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5" name="TextBox 2404">
          <a:extLst>
            <a:ext uri="{FF2B5EF4-FFF2-40B4-BE49-F238E27FC236}">
              <a16:creationId xmlns:a16="http://schemas.microsoft.com/office/drawing/2014/main" id="{00000000-0008-0000-0100-0000ED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6" name="TextBox 2405">
          <a:extLst>
            <a:ext uri="{FF2B5EF4-FFF2-40B4-BE49-F238E27FC236}">
              <a16:creationId xmlns:a16="http://schemas.microsoft.com/office/drawing/2014/main" id="{00000000-0008-0000-0100-0000FA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7" name="TextBox 2406">
          <a:extLst>
            <a:ext uri="{FF2B5EF4-FFF2-40B4-BE49-F238E27FC236}">
              <a16:creationId xmlns:a16="http://schemas.microsoft.com/office/drawing/2014/main" id="{00000000-0008-0000-0100-0000FB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8" name="TextBox 2407">
          <a:extLst>
            <a:ext uri="{FF2B5EF4-FFF2-40B4-BE49-F238E27FC236}">
              <a16:creationId xmlns:a16="http://schemas.microsoft.com/office/drawing/2014/main" id="{00000000-0008-0000-0100-0000FC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56</xdr:row>
      <xdr:rowOff>0</xdr:rowOff>
    </xdr:from>
    <xdr:ext cx="184731" cy="264560"/>
    <xdr:sp macro="" textlink="">
      <xdr:nvSpPr>
        <xdr:cNvPr id="2409" name="TextBox 2408">
          <a:extLst>
            <a:ext uri="{FF2B5EF4-FFF2-40B4-BE49-F238E27FC236}">
              <a16:creationId xmlns:a16="http://schemas.microsoft.com/office/drawing/2014/main" id="{00000000-0008-0000-0100-0000FD000000}"/>
            </a:ext>
          </a:extLst>
        </xdr:cNvPr>
        <xdr:cNvSpPr txBox="1"/>
      </xdr:nvSpPr>
      <xdr:spPr>
        <a:xfrm>
          <a:off x="1010065" y="133759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0" name="TextBox 2409">
          <a:extLst>
            <a:ext uri="{FF2B5EF4-FFF2-40B4-BE49-F238E27FC236}">
              <a16:creationId xmlns:a16="http://schemas.microsoft.com/office/drawing/2014/main" id="{C0A98228-374E-4E23-A4B2-4A4CD07FBA69}"/>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1" name="TextBox 2410">
          <a:extLst>
            <a:ext uri="{FF2B5EF4-FFF2-40B4-BE49-F238E27FC236}">
              <a16:creationId xmlns:a16="http://schemas.microsoft.com/office/drawing/2014/main" id="{0D8DEF85-55A7-4312-B1B4-226C46831FE2}"/>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2" name="TextBox 2411">
          <a:extLst>
            <a:ext uri="{FF2B5EF4-FFF2-40B4-BE49-F238E27FC236}">
              <a16:creationId xmlns:a16="http://schemas.microsoft.com/office/drawing/2014/main" id="{969F56C5-AA13-4DA5-8EBF-CDD8F598575E}"/>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3" name="TextBox 2412">
          <a:extLst>
            <a:ext uri="{FF2B5EF4-FFF2-40B4-BE49-F238E27FC236}">
              <a16:creationId xmlns:a16="http://schemas.microsoft.com/office/drawing/2014/main" id="{785C09F3-AC33-4EB5-85F8-E06E16D5C8B8}"/>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414" name="TextBox 2413">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5" name="TextBox 2414">
          <a:extLst>
            <a:ext uri="{FF2B5EF4-FFF2-40B4-BE49-F238E27FC236}">
              <a16:creationId xmlns:a16="http://schemas.microsoft.com/office/drawing/2014/main" id="{C0A98228-374E-4E23-A4B2-4A4CD07FBA69}"/>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6" name="TextBox 2415">
          <a:extLst>
            <a:ext uri="{FF2B5EF4-FFF2-40B4-BE49-F238E27FC236}">
              <a16:creationId xmlns:a16="http://schemas.microsoft.com/office/drawing/2014/main" id="{0D8DEF85-55A7-4312-B1B4-226C46831FE2}"/>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7" name="TextBox 2416">
          <a:extLst>
            <a:ext uri="{FF2B5EF4-FFF2-40B4-BE49-F238E27FC236}">
              <a16:creationId xmlns:a16="http://schemas.microsoft.com/office/drawing/2014/main" id="{969F56C5-AA13-4DA5-8EBF-CDD8F598575E}"/>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97</xdr:row>
      <xdr:rowOff>0</xdr:rowOff>
    </xdr:from>
    <xdr:ext cx="184731" cy="264560"/>
    <xdr:sp macro="" textlink="">
      <xdr:nvSpPr>
        <xdr:cNvPr id="2418" name="TextBox 2417">
          <a:extLst>
            <a:ext uri="{FF2B5EF4-FFF2-40B4-BE49-F238E27FC236}">
              <a16:creationId xmlns:a16="http://schemas.microsoft.com/office/drawing/2014/main" id="{785C09F3-AC33-4EB5-85F8-E06E16D5C8B8}"/>
            </a:ext>
          </a:extLst>
        </xdr:cNvPr>
        <xdr:cNvSpPr txBox="1"/>
      </xdr:nvSpPr>
      <xdr:spPr>
        <a:xfrm>
          <a:off x="1010065" y="232248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0</xdr:colOff>
      <xdr:row>97</xdr:row>
      <xdr:rowOff>0</xdr:rowOff>
    </xdr:from>
    <xdr:ext cx="1305341" cy="264560"/>
    <xdr:sp macro="" textlink="">
      <xdr:nvSpPr>
        <xdr:cNvPr id="2419" name="TextBox 2418">
          <a:extLst>
            <a:ext uri="{FF2B5EF4-FFF2-40B4-BE49-F238E27FC236}">
              <a16:creationId xmlns:a16="http://schemas.microsoft.com/office/drawing/2014/main" id="{15C84669-18DA-4B66-AF3C-672BDFC77D7C}"/>
            </a:ext>
          </a:extLst>
        </xdr:cNvPr>
        <xdr:cNvSpPr txBox="1"/>
      </xdr:nvSpPr>
      <xdr:spPr>
        <a:xfrm flipH="1">
          <a:off x="314325" y="232248075"/>
          <a:ext cx="13053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tabSelected="1" topLeftCell="A106" zoomScaleNormal="100" workbookViewId="0">
      <selection activeCell="A110" sqref="A110:F110"/>
    </sheetView>
  </sheetViews>
  <sheetFormatPr defaultRowHeight="15" x14ac:dyDescent="0.25"/>
  <cols>
    <col min="1" max="1" width="4.7109375" style="37" customWidth="1"/>
    <col min="2" max="3" width="20.7109375" style="39" customWidth="1"/>
    <col min="4" max="4" width="92.28515625" style="40" customWidth="1"/>
    <col min="5" max="5" width="5.140625" style="37" bestFit="1" customWidth="1"/>
    <col min="6" max="6" width="6.140625" style="41" bestFit="1" customWidth="1"/>
    <col min="7" max="16384" width="9.140625" style="37"/>
  </cols>
  <sheetData>
    <row r="1" spans="1:6" customFormat="1" ht="18" x14ac:dyDescent="0.3">
      <c r="A1" s="1"/>
      <c r="B1" s="68" t="s">
        <v>1226</v>
      </c>
      <c r="C1" s="68"/>
      <c r="D1" s="68"/>
      <c r="E1" s="68"/>
      <c r="F1" s="68"/>
    </row>
    <row r="2" spans="1:6" customFormat="1" ht="87" customHeight="1" x14ac:dyDescent="0.25">
      <c r="A2" s="45" t="s">
        <v>680</v>
      </c>
      <c r="B2" s="45" t="s">
        <v>681</v>
      </c>
      <c r="C2" s="45" t="s">
        <v>681</v>
      </c>
      <c r="D2" s="45" t="s">
        <v>682</v>
      </c>
      <c r="E2" s="45" t="s">
        <v>683</v>
      </c>
      <c r="F2" s="47" t="s">
        <v>684</v>
      </c>
    </row>
    <row r="3" spans="1:6" s="39" customFormat="1" ht="225" x14ac:dyDescent="0.25">
      <c r="A3" s="58">
        <v>1</v>
      </c>
      <c r="B3" s="58" t="s">
        <v>1117</v>
      </c>
      <c r="C3" s="38" t="s">
        <v>711</v>
      </c>
      <c r="D3" s="38" t="s">
        <v>712</v>
      </c>
      <c r="E3" s="58" t="s">
        <v>5</v>
      </c>
      <c r="F3" s="58">
        <v>100</v>
      </c>
    </row>
    <row r="4" spans="1:6" s="39" customFormat="1" ht="240" x14ac:dyDescent="0.25">
      <c r="A4" s="58">
        <v>2</v>
      </c>
      <c r="B4" s="58" t="s">
        <v>1118</v>
      </c>
      <c r="C4" s="38" t="s">
        <v>713</v>
      </c>
      <c r="D4" s="38" t="s">
        <v>714</v>
      </c>
      <c r="E4" s="58" t="s">
        <v>5</v>
      </c>
      <c r="F4" s="58">
        <v>140</v>
      </c>
    </row>
    <row r="5" spans="1:6" s="39" customFormat="1" ht="300" x14ac:dyDescent="0.25">
      <c r="A5" s="58">
        <v>3</v>
      </c>
      <c r="B5" s="58" t="s">
        <v>1119</v>
      </c>
      <c r="C5" s="38" t="s">
        <v>850</v>
      </c>
      <c r="D5" s="38" t="s">
        <v>715</v>
      </c>
      <c r="E5" s="58" t="s">
        <v>5</v>
      </c>
      <c r="F5" s="58">
        <v>200</v>
      </c>
    </row>
    <row r="6" spans="1:6" s="39" customFormat="1" ht="135" x14ac:dyDescent="0.25">
      <c r="A6" s="58">
        <v>4</v>
      </c>
      <c r="B6" s="58" t="s">
        <v>1120</v>
      </c>
      <c r="C6" s="38" t="s">
        <v>716</v>
      </c>
      <c r="D6" s="38" t="s">
        <v>717</v>
      </c>
      <c r="E6" s="58" t="s">
        <v>5</v>
      </c>
      <c r="F6" s="58">
        <v>450</v>
      </c>
    </row>
    <row r="7" spans="1:6" s="39" customFormat="1" ht="195" x14ac:dyDescent="0.25">
      <c r="A7" s="58">
        <v>5</v>
      </c>
      <c r="B7" s="58" t="s">
        <v>1121</v>
      </c>
      <c r="C7" s="38" t="s">
        <v>853</v>
      </c>
      <c r="D7" s="38" t="s">
        <v>969</v>
      </c>
      <c r="E7" s="58" t="s">
        <v>5</v>
      </c>
      <c r="F7" s="58">
        <v>1300</v>
      </c>
    </row>
    <row r="8" spans="1:6" s="39" customFormat="1" ht="120" x14ac:dyDescent="0.25">
      <c r="A8" s="58">
        <v>6</v>
      </c>
      <c r="B8" s="58" t="s">
        <v>1122</v>
      </c>
      <c r="C8" s="38" t="s">
        <v>858</v>
      </c>
      <c r="D8" s="38" t="s">
        <v>718</v>
      </c>
      <c r="E8" s="58" t="s">
        <v>5</v>
      </c>
      <c r="F8" s="58">
        <v>3</v>
      </c>
    </row>
    <row r="9" spans="1:6" s="39" customFormat="1" ht="150" x14ac:dyDescent="0.25">
      <c r="A9" s="58">
        <v>7</v>
      </c>
      <c r="B9" s="58" t="s">
        <v>1123</v>
      </c>
      <c r="C9" s="38" t="s">
        <v>766</v>
      </c>
      <c r="D9" s="38" t="s">
        <v>719</v>
      </c>
      <c r="E9" s="58" t="s">
        <v>5</v>
      </c>
      <c r="F9" s="58">
        <v>9</v>
      </c>
    </row>
    <row r="10" spans="1:6" s="39" customFormat="1" ht="195" x14ac:dyDescent="0.25">
      <c r="A10" s="58">
        <v>8</v>
      </c>
      <c r="B10" s="58" t="s">
        <v>1124</v>
      </c>
      <c r="C10" s="38" t="s">
        <v>720</v>
      </c>
      <c r="D10" s="38" t="s">
        <v>721</v>
      </c>
      <c r="E10" s="58" t="s">
        <v>5</v>
      </c>
      <c r="F10" s="58">
        <v>30</v>
      </c>
    </row>
    <row r="11" spans="1:6" s="39" customFormat="1" ht="225" x14ac:dyDescent="0.25">
      <c r="A11" s="58">
        <v>9</v>
      </c>
      <c r="B11" s="58" t="s">
        <v>1125</v>
      </c>
      <c r="C11" s="38" t="s">
        <v>722</v>
      </c>
      <c r="D11" s="38" t="s">
        <v>1227</v>
      </c>
      <c r="E11" s="58" t="s">
        <v>5</v>
      </c>
      <c r="F11" s="58">
        <v>120</v>
      </c>
    </row>
    <row r="12" spans="1:6" s="39" customFormat="1" ht="195" x14ac:dyDescent="0.25">
      <c r="A12" s="58">
        <v>10</v>
      </c>
      <c r="B12" s="58" t="s">
        <v>1126</v>
      </c>
      <c r="C12" s="38" t="s">
        <v>861</v>
      </c>
      <c r="D12" s="38" t="s">
        <v>723</v>
      </c>
      <c r="E12" s="58" t="s">
        <v>5</v>
      </c>
      <c r="F12" s="58">
        <v>400</v>
      </c>
    </row>
    <row r="13" spans="1:6" s="39" customFormat="1" ht="135" x14ac:dyDescent="0.25">
      <c r="A13" s="58">
        <v>11</v>
      </c>
      <c r="B13" s="58" t="s">
        <v>1127</v>
      </c>
      <c r="C13" s="38" t="s">
        <v>864</v>
      </c>
      <c r="D13" s="38" t="s">
        <v>724</v>
      </c>
      <c r="E13" s="58" t="s">
        <v>5</v>
      </c>
      <c r="F13" s="58">
        <v>180</v>
      </c>
    </row>
    <row r="14" spans="1:6" s="39" customFormat="1" ht="195" x14ac:dyDescent="0.25">
      <c r="A14" s="58">
        <v>12</v>
      </c>
      <c r="B14" s="58" t="s">
        <v>1128</v>
      </c>
      <c r="C14" s="38" t="s">
        <v>866</v>
      </c>
      <c r="D14" s="38" t="s">
        <v>725</v>
      </c>
      <c r="E14" s="58" t="s">
        <v>5</v>
      </c>
      <c r="F14" s="58">
        <v>520</v>
      </c>
    </row>
    <row r="15" spans="1:6" s="39" customFormat="1" ht="120" x14ac:dyDescent="0.25">
      <c r="A15" s="58">
        <v>13</v>
      </c>
      <c r="B15" s="58" t="s">
        <v>1129</v>
      </c>
      <c r="C15" s="38" t="s">
        <v>868</v>
      </c>
      <c r="D15" s="38" t="s">
        <v>726</v>
      </c>
      <c r="E15" s="58" t="s">
        <v>5</v>
      </c>
      <c r="F15" s="58">
        <v>350</v>
      </c>
    </row>
    <row r="16" spans="1:6" s="39" customFormat="1" ht="270" x14ac:dyDescent="0.25">
      <c r="A16" s="58">
        <v>14</v>
      </c>
      <c r="B16" s="58" t="s">
        <v>1130</v>
      </c>
      <c r="C16" s="38" t="s">
        <v>727</v>
      </c>
      <c r="D16" s="38" t="s">
        <v>728</v>
      </c>
      <c r="E16" s="58" t="s">
        <v>5</v>
      </c>
      <c r="F16" s="58">
        <v>200</v>
      </c>
    </row>
    <row r="17" spans="1:6" s="39" customFormat="1" ht="285" x14ac:dyDescent="0.25">
      <c r="A17" s="58">
        <v>15</v>
      </c>
      <c r="B17" s="58" t="s">
        <v>1131</v>
      </c>
      <c r="C17" s="38" t="s">
        <v>729</v>
      </c>
      <c r="D17" s="38" t="s">
        <v>730</v>
      </c>
      <c r="E17" s="58" t="s">
        <v>5</v>
      </c>
      <c r="F17" s="58">
        <v>160</v>
      </c>
    </row>
    <row r="18" spans="1:6" s="39" customFormat="1" ht="120" x14ac:dyDescent="0.25">
      <c r="A18" s="58">
        <v>16</v>
      </c>
      <c r="B18" s="58" t="s">
        <v>1132</v>
      </c>
      <c r="C18" s="38" t="s">
        <v>870</v>
      </c>
      <c r="D18" s="38" t="s">
        <v>731</v>
      </c>
      <c r="E18" s="58" t="s">
        <v>5</v>
      </c>
      <c r="F18" s="58">
        <v>500</v>
      </c>
    </row>
    <row r="19" spans="1:6" s="39" customFormat="1" ht="60" x14ac:dyDescent="0.25">
      <c r="A19" s="58">
        <v>17</v>
      </c>
      <c r="B19" s="58" t="s">
        <v>1133</v>
      </c>
      <c r="C19" s="38" t="s">
        <v>708</v>
      </c>
      <c r="D19" s="38" t="s">
        <v>732</v>
      </c>
      <c r="E19" s="58" t="s">
        <v>5</v>
      </c>
      <c r="F19" s="58">
        <v>300</v>
      </c>
    </row>
    <row r="20" spans="1:6" s="39" customFormat="1" ht="60" x14ac:dyDescent="0.25">
      <c r="A20" s="58">
        <v>18</v>
      </c>
      <c r="B20" s="58" t="s">
        <v>1134</v>
      </c>
      <c r="C20" s="38" t="s">
        <v>709</v>
      </c>
      <c r="D20" s="38" t="s">
        <v>733</v>
      </c>
      <c r="E20" s="58" t="s">
        <v>5</v>
      </c>
      <c r="F20" s="58">
        <v>3600</v>
      </c>
    </row>
    <row r="21" spans="1:6" s="39" customFormat="1" ht="409.5" x14ac:dyDescent="0.25">
      <c r="A21" s="58">
        <v>19</v>
      </c>
      <c r="B21" s="58" t="s">
        <v>1135</v>
      </c>
      <c r="C21" s="38" t="s">
        <v>872</v>
      </c>
      <c r="D21" s="38" t="s">
        <v>1106</v>
      </c>
      <c r="E21" s="58" t="s">
        <v>5</v>
      </c>
      <c r="F21" s="58">
        <v>550</v>
      </c>
    </row>
    <row r="22" spans="1:6" s="39" customFormat="1" ht="240" x14ac:dyDescent="0.25">
      <c r="A22" s="58">
        <v>20</v>
      </c>
      <c r="B22" s="58" t="s">
        <v>1136</v>
      </c>
      <c r="C22" s="38" t="s">
        <v>874</v>
      </c>
      <c r="D22" s="38" t="s">
        <v>734</v>
      </c>
      <c r="E22" s="58" t="s">
        <v>5</v>
      </c>
      <c r="F22" s="58">
        <v>1100</v>
      </c>
    </row>
    <row r="23" spans="1:6" s="39" customFormat="1" ht="210" x14ac:dyDescent="0.25">
      <c r="A23" s="58">
        <v>21</v>
      </c>
      <c r="B23" s="58" t="s">
        <v>1137</v>
      </c>
      <c r="C23" s="38" t="s">
        <v>876</v>
      </c>
      <c r="D23" s="38" t="s">
        <v>735</v>
      </c>
      <c r="E23" s="58" t="s">
        <v>5</v>
      </c>
      <c r="F23" s="58">
        <v>1100</v>
      </c>
    </row>
    <row r="24" spans="1:6" s="39" customFormat="1" ht="120" x14ac:dyDescent="0.25">
      <c r="A24" s="58">
        <v>22</v>
      </c>
      <c r="B24" s="58" t="s">
        <v>1138</v>
      </c>
      <c r="C24" s="38" t="s">
        <v>878</v>
      </c>
      <c r="D24" s="38" t="s">
        <v>736</v>
      </c>
      <c r="E24" s="58" t="s">
        <v>5</v>
      </c>
      <c r="F24" s="58">
        <v>960</v>
      </c>
    </row>
    <row r="25" spans="1:6" s="39" customFormat="1" ht="105" x14ac:dyDescent="0.25">
      <c r="A25" s="58">
        <v>23</v>
      </c>
      <c r="B25" s="58" t="s">
        <v>1139</v>
      </c>
      <c r="C25" s="38" t="s">
        <v>787</v>
      </c>
      <c r="D25" s="38" t="s">
        <v>737</v>
      </c>
      <c r="E25" s="58" t="s">
        <v>5</v>
      </c>
      <c r="F25" s="58">
        <v>350</v>
      </c>
    </row>
    <row r="26" spans="1:6" s="39" customFormat="1" ht="165" x14ac:dyDescent="0.25">
      <c r="A26" s="58">
        <v>24</v>
      </c>
      <c r="B26" s="58" t="s">
        <v>1140</v>
      </c>
      <c r="C26" s="38" t="s">
        <v>738</v>
      </c>
      <c r="D26" s="38" t="s">
        <v>739</v>
      </c>
      <c r="E26" s="58" t="s">
        <v>5</v>
      </c>
      <c r="F26" s="58">
        <v>1600</v>
      </c>
    </row>
    <row r="27" spans="1:6" s="39" customFormat="1" ht="398.25" x14ac:dyDescent="0.25">
      <c r="A27" s="58">
        <v>25</v>
      </c>
      <c r="B27" s="58" t="s">
        <v>1141</v>
      </c>
      <c r="C27" s="38" t="s">
        <v>740</v>
      </c>
      <c r="D27" s="61" t="s">
        <v>1228</v>
      </c>
      <c r="E27" s="58" t="s">
        <v>5</v>
      </c>
      <c r="F27" s="58">
        <v>60</v>
      </c>
    </row>
    <row r="28" spans="1:6" s="39" customFormat="1" ht="60" x14ac:dyDescent="0.25">
      <c r="A28" s="58">
        <v>26</v>
      </c>
      <c r="B28" s="58" t="s">
        <v>1142</v>
      </c>
      <c r="C28" s="38" t="s">
        <v>710</v>
      </c>
      <c r="D28" s="38" t="s">
        <v>741</v>
      </c>
      <c r="E28" s="58" t="s">
        <v>5</v>
      </c>
      <c r="F28" s="58">
        <v>2400</v>
      </c>
    </row>
    <row r="29" spans="1:6" s="39" customFormat="1" ht="75" x14ac:dyDescent="0.25">
      <c r="A29" s="58">
        <v>27</v>
      </c>
      <c r="B29" s="58" t="s">
        <v>1143</v>
      </c>
      <c r="C29" s="38" t="s">
        <v>742</v>
      </c>
      <c r="D29" s="38" t="s">
        <v>743</v>
      </c>
      <c r="E29" s="58" t="s">
        <v>5</v>
      </c>
      <c r="F29" s="58">
        <v>10000</v>
      </c>
    </row>
    <row r="30" spans="1:6" s="39" customFormat="1" ht="75" x14ac:dyDescent="0.25">
      <c r="A30" s="58">
        <v>28</v>
      </c>
      <c r="B30" s="58" t="s">
        <v>1144</v>
      </c>
      <c r="C30" s="38" t="s">
        <v>744</v>
      </c>
      <c r="D30" s="38" t="s">
        <v>745</v>
      </c>
      <c r="E30" s="58" t="s">
        <v>5</v>
      </c>
      <c r="F30" s="58">
        <v>100</v>
      </c>
    </row>
    <row r="31" spans="1:6" s="39" customFormat="1" ht="210" x14ac:dyDescent="0.25">
      <c r="A31" s="58">
        <v>29</v>
      </c>
      <c r="B31" s="58" t="s">
        <v>1145</v>
      </c>
      <c r="C31" s="38" t="s">
        <v>746</v>
      </c>
      <c r="D31" s="38" t="s">
        <v>747</v>
      </c>
      <c r="E31" s="58" t="s">
        <v>5</v>
      </c>
      <c r="F31" s="58">
        <v>10</v>
      </c>
    </row>
    <row r="32" spans="1:6" s="39" customFormat="1" ht="225" x14ac:dyDescent="0.25">
      <c r="A32" s="58">
        <v>30</v>
      </c>
      <c r="B32" s="58" t="s">
        <v>1146</v>
      </c>
      <c r="C32" s="38" t="s">
        <v>846</v>
      </c>
      <c r="D32" s="38" t="s">
        <v>748</v>
      </c>
      <c r="E32" s="58" t="s">
        <v>5</v>
      </c>
      <c r="F32" s="58">
        <v>60</v>
      </c>
    </row>
    <row r="33" spans="1:6" s="39" customFormat="1" ht="315" x14ac:dyDescent="0.25">
      <c r="A33" s="58">
        <v>31</v>
      </c>
      <c r="B33" s="58" t="s">
        <v>1147</v>
      </c>
      <c r="C33" s="38" t="s">
        <v>851</v>
      </c>
      <c r="D33" s="38" t="s">
        <v>749</v>
      </c>
      <c r="E33" s="58" t="s">
        <v>5</v>
      </c>
      <c r="F33" s="58">
        <v>50</v>
      </c>
    </row>
    <row r="34" spans="1:6" s="39" customFormat="1" ht="150" x14ac:dyDescent="0.25">
      <c r="A34" s="58">
        <v>32</v>
      </c>
      <c r="B34" s="58" t="s">
        <v>1148</v>
      </c>
      <c r="C34" s="38" t="s">
        <v>852</v>
      </c>
      <c r="D34" s="38" t="s">
        <v>750</v>
      </c>
      <c r="E34" s="58" t="s">
        <v>5</v>
      </c>
      <c r="F34" s="58">
        <v>300</v>
      </c>
    </row>
    <row r="35" spans="1:6" s="39" customFormat="1" ht="210" x14ac:dyDescent="0.25">
      <c r="A35" s="58">
        <v>33</v>
      </c>
      <c r="B35" s="58" t="s">
        <v>1149</v>
      </c>
      <c r="C35" s="38" t="s">
        <v>854</v>
      </c>
      <c r="D35" s="38" t="s">
        <v>751</v>
      </c>
      <c r="E35" s="58" t="s">
        <v>5</v>
      </c>
      <c r="F35" s="58">
        <v>350</v>
      </c>
    </row>
    <row r="36" spans="1:6" s="39" customFormat="1" ht="135" x14ac:dyDescent="0.25">
      <c r="A36" s="58">
        <v>34</v>
      </c>
      <c r="B36" s="58" t="s">
        <v>1150</v>
      </c>
      <c r="C36" s="38" t="s">
        <v>859</v>
      </c>
      <c r="D36" s="38" t="s">
        <v>752</v>
      </c>
      <c r="E36" s="58" t="s">
        <v>5</v>
      </c>
      <c r="F36" s="58">
        <v>15</v>
      </c>
    </row>
    <row r="37" spans="1:6" s="39" customFormat="1" ht="225" x14ac:dyDescent="0.25">
      <c r="A37" s="58">
        <v>35</v>
      </c>
      <c r="B37" s="58" t="s">
        <v>1151</v>
      </c>
      <c r="C37" s="38" t="s">
        <v>862</v>
      </c>
      <c r="D37" s="38" t="s">
        <v>753</v>
      </c>
      <c r="E37" s="58" t="s">
        <v>5</v>
      </c>
      <c r="F37" s="58">
        <v>100</v>
      </c>
    </row>
    <row r="38" spans="1:6" s="39" customFormat="1" ht="150" x14ac:dyDescent="0.25">
      <c r="A38" s="58">
        <v>36</v>
      </c>
      <c r="B38" s="58" t="s">
        <v>1152</v>
      </c>
      <c r="C38" s="38" t="s">
        <v>865</v>
      </c>
      <c r="D38" s="38" t="s">
        <v>754</v>
      </c>
      <c r="E38" s="58" t="s">
        <v>5</v>
      </c>
      <c r="F38" s="58">
        <v>20</v>
      </c>
    </row>
    <row r="39" spans="1:6" s="39" customFormat="1" ht="210" x14ac:dyDescent="0.25">
      <c r="A39" s="58">
        <v>37</v>
      </c>
      <c r="B39" s="58" t="s">
        <v>1153</v>
      </c>
      <c r="C39" s="38" t="s">
        <v>867</v>
      </c>
      <c r="D39" s="38" t="s">
        <v>755</v>
      </c>
      <c r="E39" s="58" t="s">
        <v>5</v>
      </c>
      <c r="F39" s="58">
        <v>180</v>
      </c>
    </row>
    <row r="40" spans="1:6" s="39" customFormat="1" ht="135" x14ac:dyDescent="0.25">
      <c r="A40" s="58">
        <v>38</v>
      </c>
      <c r="B40" s="58" t="s">
        <v>1154</v>
      </c>
      <c r="C40" s="38" t="s">
        <v>869</v>
      </c>
      <c r="D40" s="38" t="s">
        <v>756</v>
      </c>
      <c r="E40" s="58" t="s">
        <v>5</v>
      </c>
      <c r="F40" s="58">
        <v>50</v>
      </c>
    </row>
    <row r="41" spans="1:6" s="39" customFormat="1" ht="285" x14ac:dyDescent="0.25">
      <c r="A41" s="58">
        <v>39</v>
      </c>
      <c r="B41" s="58" t="s">
        <v>1155</v>
      </c>
      <c r="C41" s="38" t="s">
        <v>847</v>
      </c>
      <c r="D41" s="38" t="s">
        <v>757</v>
      </c>
      <c r="E41" s="58" t="s">
        <v>5</v>
      </c>
      <c r="F41" s="58">
        <v>60</v>
      </c>
    </row>
    <row r="42" spans="1:6" s="39" customFormat="1" ht="300" x14ac:dyDescent="0.25">
      <c r="A42" s="58">
        <v>40</v>
      </c>
      <c r="B42" s="58" t="s">
        <v>1156</v>
      </c>
      <c r="C42" s="38" t="s">
        <v>849</v>
      </c>
      <c r="D42" s="38" t="s">
        <v>758</v>
      </c>
      <c r="E42" s="58" t="s">
        <v>5</v>
      </c>
      <c r="F42" s="58">
        <v>120</v>
      </c>
    </row>
    <row r="43" spans="1:6" s="39" customFormat="1" ht="150" x14ac:dyDescent="0.25">
      <c r="A43" s="58">
        <v>41</v>
      </c>
      <c r="B43" s="58" t="s">
        <v>1157</v>
      </c>
      <c r="C43" s="38" t="s">
        <v>871</v>
      </c>
      <c r="D43" s="38" t="s">
        <v>759</v>
      </c>
      <c r="E43" s="58" t="s">
        <v>5</v>
      </c>
      <c r="F43" s="58">
        <v>350</v>
      </c>
    </row>
    <row r="44" spans="1:6" s="39" customFormat="1" ht="409.5" x14ac:dyDescent="0.25">
      <c r="A44" s="58">
        <v>42</v>
      </c>
      <c r="B44" s="58" t="s">
        <v>1158</v>
      </c>
      <c r="C44" s="38" t="s">
        <v>873</v>
      </c>
      <c r="D44" s="38" t="s">
        <v>1107</v>
      </c>
      <c r="E44" s="58" t="s">
        <v>5</v>
      </c>
      <c r="F44" s="58">
        <v>200</v>
      </c>
    </row>
    <row r="45" spans="1:6" s="39" customFormat="1" ht="255" x14ac:dyDescent="0.25">
      <c r="A45" s="58">
        <v>43</v>
      </c>
      <c r="B45" s="58" t="s">
        <v>1159</v>
      </c>
      <c r="C45" s="38" t="s">
        <v>875</v>
      </c>
      <c r="D45" s="38" t="s">
        <v>760</v>
      </c>
      <c r="E45" s="58" t="s">
        <v>5</v>
      </c>
      <c r="F45" s="58">
        <v>300</v>
      </c>
    </row>
    <row r="46" spans="1:6" s="39" customFormat="1" ht="240" x14ac:dyDescent="0.25">
      <c r="A46" s="58">
        <v>44</v>
      </c>
      <c r="B46" s="58" t="s">
        <v>1160</v>
      </c>
      <c r="C46" s="38" t="s">
        <v>877</v>
      </c>
      <c r="D46" s="38" t="s">
        <v>761</v>
      </c>
      <c r="E46" s="58" t="s">
        <v>5</v>
      </c>
      <c r="F46" s="58">
        <v>300</v>
      </c>
    </row>
    <row r="47" spans="1:6" s="39" customFormat="1" ht="135" x14ac:dyDescent="0.25">
      <c r="A47" s="58">
        <v>45</v>
      </c>
      <c r="B47" s="58" t="s">
        <v>1161</v>
      </c>
      <c r="C47" s="38" t="s">
        <v>879</v>
      </c>
      <c r="D47" s="38" t="s">
        <v>762</v>
      </c>
      <c r="E47" s="58" t="s">
        <v>5</v>
      </c>
      <c r="F47" s="58">
        <v>250</v>
      </c>
    </row>
    <row r="48" spans="1:6" s="39" customFormat="1" ht="225" x14ac:dyDescent="0.25">
      <c r="A48" s="58">
        <v>46</v>
      </c>
      <c r="B48" s="48" t="s">
        <v>1162</v>
      </c>
      <c r="C48" s="43" t="s">
        <v>763</v>
      </c>
      <c r="D48" s="43" t="s">
        <v>801</v>
      </c>
      <c r="E48" s="48" t="s">
        <v>5</v>
      </c>
      <c r="F48" s="55">
        <v>1</v>
      </c>
    </row>
    <row r="49" spans="1:6" s="39" customFormat="1" ht="180" x14ac:dyDescent="0.25">
      <c r="A49" s="58">
        <v>47</v>
      </c>
      <c r="B49" s="48" t="s">
        <v>1163</v>
      </c>
      <c r="C49" s="43" t="s">
        <v>764</v>
      </c>
      <c r="D49" s="43" t="s">
        <v>802</v>
      </c>
      <c r="E49" s="48" t="s">
        <v>5</v>
      </c>
      <c r="F49" s="55">
        <v>80</v>
      </c>
    </row>
    <row r="50" spans="1:6" s="39" customFormat="1" ht="165" x14ac:dyDescent="0.25">
      <c r="A50" s="58">
        <v>48</v>
      </c>
      <c r="B50" s="48" t="s">
        <v>1164</v>
      </c>
      <c r="C50" s="43" t="s">
        <v>765</v>
      </c>
      <c r="D50" s="43" t="s">
        <v>803</v>
      </c>
      <c r="E50" s="48" t="s">
        <v>5</v>
      </c>
      <c r="F50" s="55">
        <v>6</v>
      </c>
    </row>
    <row r="51" spans="1:6" s="39" customFormat="1" ht="105" x14ac:dyDescent="0.25">
      <c r="A51" s="58">
        <v>49</v>
      </c>
      <c r="B51" s="48" t="s">
        <v>1165</v>
      </c>
      <c r="C51" s="43" t="s">
        <v>767</v>
      </c>
      <c r="D51" s="43" t="s">
        <v>804</v>
      </c>
      <c r="E51" s="48" t="s">
        <v>5</v>
      </c>
      <c r="F51" s="55">
        <v>6</v>
      </c>
    </row>
    <row r="52" spans="1:6" s="39" customFormat="1" ht="105" x14ac:dyDescent="0.25">
      <c r="A52" s="58">
        <v>50</v>
      </c>
      <c r="B52" s="48" t="s">
        <v>1166</v>
      </c>
      <c r="C52" s="43" t="s">
        <v>860</v>
      </c>
      <c r="D52" s="44" t="s">
        <v>805</v>
      </c>
      <c r="E52" s="48" t="s">
        <v>5</v>
      </c>
      <c r="F52" s="55">
        <v>1</v>
      </c>
    </row>
    <row r="53" spans="1:6" s="39" customFormat="1" ht="225" x14ac:dyDescent="0.25">
      <c r="A53" s="58">
        <v>51</v>
      </c>
      <c r="B53" s="48" t="s">
        <v>1167</v>
      </c>
      <c r="C53" s="43" t="s">
        <v>768</v>
      </c>
      <c r="D53" s="43" t="s">
        <v>806</v>
      </c>
      <c r="E53" s="48" t="s">
        <v>5</v>
      </c>
      <c r="F53" s="55">
        <v>10</v>
      </c>
    </row>
    <row r="54" spans="1:6" s="39" customFormat="1" ht="180" x14ac:dyDescent="0.25">
      <c r="A54" s="58">
        <v>52</v>
      </c>
      <c r="B54" s="48" t="s">
        <v>1168</v>
      </c>
      <c r="C54" s="43" t="s">
        <v>769</v>
      </c>
      <c r="D54" s="43" t="s">
        <v>807</v>
      </c>
      <c r="E54" s="48" t="s">
        <v>5</v>
      </c>
      <c r="F54" s="55">
        <v>5</v>
      </c>
    </row>
    <row r="55" spans="1:6" s="39" customFormat="1" ht="135" x14ac:dyDescent="0.25">
      <c r="A55" s="58">
        <v>53</v>
      </c>
      <c r="B55" s="48" t="s">
        <v>1169</v>
      </c>
      <c r="C55" s="43" t="s">
        <v>770</v>
      </c>
      <c r="D55" s="38" t="s">
        <v>1049</v>
      </c>
      <c r="E55" s="48" t="s">
        <v>5</v>
      </c>
      <c r="F55" s="55">
        <v>10</v>
      </c>
    </row>
    <row r="56" spans="1:6" s="39" customFormat="1" ht="285" x14ac:dyDescent="0.25">
      <c r="A56" s="58">
        <v>54</v>
      </c>
      <c r="B56" s="48" t="s">
        <v>1170</v>
      </c>
      <c r="C56" s="43" t="s">
        <v>771</v>
      </c>
      <c r="D56" s="44" t="s">
        <v>1229</v>
      </c>
      <c r="E56" s="48" t="s">
        <v>5</v>
      </c>
      <c r="F56" s="55">
        <v>2</v>
      </c>
    </row>
    <row r="57" spans="1:6" s="39" customFormat="1" ht="255" x14ac:dyDescent="0.25">
      <c r="A57" s="58">
        <v>55</v>
      </c>
      <c r="B57" s="48" t="s">
        <v>1171</v>
      </c>
      <c r="C57" s="43" t="s">
        <v>772</v>
      </c>
      <c r="D57" s="44" t="s">
        <v>1230</v>
      </c>
      <c r="E57" s="48" t="s">
        <v>5</v>
      </c>
      <c r="F57" s="55">
        <v>3</v>
      </c>
    </row>
    <row r="58" spans="1:6" s="39" customFormat="1" ht="180" x14ac:dyDescent="0.25">
      <c r="A58" s="58">
        <v>56</v>
      </c>
      <c r="B58" s="48" t="s">
        <v>1172</v>
      </c>
      <c r="C58" s="43" t="s">
        <v>856</v>
      </c>
      <c r="D58" s="43" t="s">
        <v>1080</v>
      </c>
      <c r="E58" s="48" t="s">
        <v>5</v>
      </c>
      <c r="F58" s="55">
        <v>6</v>
      </c>
    </row>
    <row r="59" spans="1:6" s="39" customFormat="1" ht="135" x14ac:dyDescent="0.25">
      <c r="A59" s="58">
        <v>57</v>
      </c>
      <c r="B59" s="48" t="s">
        <v>1173</v>
      </c>
      <c r="C59" s="43" t="s">
        <v>857</v>
      </c>
      <c r="D59" s="43" t="s">
        <v>1081</v>
      </c>
      <c r="E59" s="48" t="s">
        <v>5</v>
      </c>
      <c r="F59" s="55">
        <v>10</v>
      </c>
    </row>
    <row r="60" spans="1:6" s="39" customFormat="1" ht="165" x14ac:dyDescent="0.25">
      <c r="A60" s="58">
        <v>58</v>
      </c>
      <c r="B60" s="48" t="s">
        <v>1174</v>
      </c>
      <c r="C60" s="43" t="s">
        <v>773</v>
      </c>
      <c r="D60" s="43" t="s">
        <v>808</v>
      </c>
      <c r="E60" s="48" t="s">
        <v>5</v>
      </c>
      <c r="F60" s="55">
        <v>10</v>
      </c>
    </row>
    <row r="61" spans="1:6" s="39" customFormat="1" ht="120" x14ac:dyDescent="0.25">
      <c r="A61" s="58">
        <v>59</v>
      </c>
      <c r="B61" s="48" t="s">
        <v>1175</v>
      </c>
      <c r="C61" s="43" t="s">
        <v>774</v>
      </c>
      <c r="D61" s="43" t="s">
        <v>809</v>
      </c>
      <c r="E61" s="48" t="s">
        <v>5</v>
      </c>
      <c r="F61" s="55">
        <v>5</v>
      </c>
    </row>
    <row r="62" spans="1:6" s="39" customFormat="1" ht="255" x14ac:dyDescent="0.25">
      <c r="A62" s="58">
        <v>60</v>
      </c>
      <c r="B62" s="48" t="s">
        <v>1176</v>
      </c>
      <c r="C62" s="43" t="s">
        <v>775</v>
      </c>
      <c r="D62" s="43" t="s">
        <v>1222</v>
      </c>
      <c r="E62" s="48" t="s">
        <v>5</v>
      </c>
      <c r="F62" s="55">
        <v>10</v>
      </c>
    </row>
    <row r="63" spans="1:6" s="39" customFormat="1" ht="210" x14ac:dyDescent="0.25">
      <c r="A63" s="58">
        <v>61</v>
      </c>
      <c r="B63" s="48" t="s">
        <v>1177</v>
      </c>
      <c r="C63" s="43" t="s">
        <v>776</v>
      </c>
      <c r="D63" s="43" t="s">
        <v>1231</v>
      </c>
      <c r="E63" s="48" t="s">
        <v>5</v>
      </c>
      <c r="F63" s="55">
        <v>5</v>
      </c>
    </row>
    <row r="64" spans="1:6" s="39" customFormat="1" ht="240" x14ac:dyDescent="0.25">
      <c r="A64" s="58">
        <v>62</v>
      </c>
      <c r="B64" s="48" t="s">
        <v>1178</v>
      </c>
      <c r="C64" s="43" t="s">
        <v>777</v>
      </c>
      <c r="D64" s="43" t="s">
        <v>1221</v>
      </c>
      <c r="E64" s="48" t="s">
        <v>5</v>
      </c>
      <c r="F64" s="55">
        <v>4</v>
      </c>
    </row>
    <row r="65" spans="1:6" s="39" customFormat="1" ht="195" x14ac:dyDescent="0.25">
      <c r="A65" s="58">
        <v>63</v>
      </c>
      <c r="B65" s="48" t="s">
        <v>1179</v>
      </c>
      <c r="C65" s="43" t="s">
        <v>778</v>
      </c>
      <c r="D65" s="43" t="s">
        <v>1223</v>
      </c>
      <c r="E65" s="48" t="s">
        <v>5</v>
      </c>
      <c r="F65" s="55">
        <v>1</v>
      </c>
    </row>
    <row r="66" spans="1:6" s="39" customFormat="1" ht="225" x14ac:dyDescent="0.25">
      <c r="A66" s="58">
        <v>64</v>
      </c>
      <c r="B66" s="48" t="s">
        <v>1180</v>
      </c>
      <c r="C66" s="43" t="s">
        <v>779</v>
      </c>
      <c r="D66" s="43" t="s">
        <v>810</v>
      </c>
      <c r="E66" s="48" t="s">
        <v>5</v>
      </c>
      <c r="F66" s="55">
        <v>10</v>
      </c>
    </row>
    <row r="67" spans="1:6" s="39" customFormat="1" ht="180" x14ac:dyDescent="0.25">
      <c r="A67" s="58">
        <v>65</v>
      </c>
      <c r="B67" s="48" t="s">
        <v>1181</v>
      </c>
      <c r="C67" s="43" t="s">
        <v>780</v>
      </c>
      <c r="D67" s="43" t="s">
        <v>811</v>
      </c>
      <c r="E67" s="48" t="s">
        <v>5</v>
      </c>
      <c r="F67" s="55">
        <v>20</v>
      </c>
    </row>
    <row r="68" spans="1:6" s="39" customFormat="1" ht="255" x14ac:dyDescent="0.25">
      <c r="A68" s="58">
        <v>66</v>
      </c>
      <c r="B68" s="48" t="s">
        <v>1182</v>
      </c>
      <c r="C68" s="43" t="s">
        <v>781</v>
      </c>
      <c r="D68" s="43" t="s">
        <v>812</v>
      </c>
      <c r="E68" s="48" t="s">
        <v>5</v>
      </c>
      <c r="F68" s="55">
        <v>6</v>
      </c>
    </row>
    <row r="69" spans="1:6" s="39" customFormat="1" ht="210" x14ac:dyDescent="0.25">
      <c r="A69" s="58">
        <v>67</v>
      </c>
      <c r="B69" s="48" t="s">
        <v>1183</v>
      </c>
      <c r="C69" s="43" t="s">
        <v>782</v>
      </c>
      <c r="D69" s="43" t="s">
        <v>813</v>
      </c>
      <c r="E69" s="48" t="s">
        <v>5</v>
      </c>
      <c r="F69" s="55">
        <v>1</v>
      </c>
    </row>
    <row r="70" spans="1:6" s="39" customFormat="1" ht="255" x14ac:dyDescent="0.25">
      <c r="A70" s="58">
        <v>68</v>
      </c>
      <c r="B70" s="48" t="s">
        <v>1184</v>
      </c>
      <c r="C70" s="43" t="s">
        <v>783</v>
      </c>
      <c r="D70" s="43" t="s">
        <v>814</v>
      </c>
      <c r="E70" s="48" t="s">
        <v>5</v>
      </c>
      <c r="F70" s="55">
        <v>2</v>
      </c>
    </row>
    <row r="71" spans="1:6" s="39" customFormat="1" ht="210" x14ac:dyDescent="0.25">
      <c r="A71" s="58">
        <v>69</v>
      </c>
      <c r="B71" s="48" t="s">
        <v>1185</v>
      </c>
      <c r="C71" s="43" t="s">
        <v>784</v>
      </c>
      <c r="D71" s="43" t="s">
        <v>1083</v>
      </c>
      <c r="E71" s="48" t="s">
        <v>5</v>
      </c>
      <c r="F71" s="55">
        <v>1</v>
      </c>
    </row>
    <row r="72" spans="1:6" s="39" customFormat="1" ht="225" x14ac:dyDescent="0.25">
      <c r="A72" s="58">
        <v>70</v>
      </c>
      <c r="B72" s="48" t="s">
        <v>1186</v>
      </c>
      <c r="C72" s="43" t="s">
        <v>785</v>
      </c>
      <c r="D72" s="43" t="s">
        <v>815</v>
      </c>
      <c r="E72" s="48" t="s">
        <v>5</v>
      </c>
      <c r="F72" s="55">
        <v>10</v>
      </c>
    </row>
    <row r="73" spans="1:6" s="39" customFormat="1" ht="180" x14ac:dyDescent="0.25">
      <c r="A73" s="58">
        <v>71</v>
      </c>
      <c r="B73" s="48" t="s">
        <v>1187</v>
      </c>
      <c r="C73" s="43" t="s">
        <v>786</v>
      </c>
      <c r="D73" s="43" t="s">
        <v>816</v>
      </c>
      <c r="E73" s="48" t="s">
        <v>5</v>
      </c>
      <c r="F73" s="55">
        <v>4</v>
      </c>
    </row>
    <row r="74" spans="1:6" s="39" customFormat="1" ht="210" x14ac:dyDescent="0.25">
      <c r="A74" s="58">
        <v>72</v>
      </c>
      <c r="B74" s="48" t="s">
        <v>1188</v>
      </c>
      <c r="C74" s="43" t="s">
        <v>788</v>
      </c>
      <c r="D74" s="43" t="s">
        <v>1063</v>
      </c>
      <c r="E74" s="48" t="s">
        <v>5</v>
      </c>
      <c r="F74" s="55">
        <v>10</v>
      </c>
    </row>
    <row r="75" spans="1:6" s="39" customFormat="1" ht="150" x14ac:dyDescent="0.25">
      <c r="A75" s="58">
        <v>73</v>
      </c>
      <c r="B75" s="48" t="s">
        <v>1189</v>
      </c>
      <c r="C75" s="43" t="s">
        <v>880</v>
      </c>
      <c r="D75" s="43" t="s">
        <v>1108</v>
      </c>
      <c r="E75" s="48" t="s">
        <v>5</v>
      </c>
      <c r="F75" s="55">
        <v>20</v>
      </c>
    </row>
    <row r="76" spans="1:6" s="39" customFormat="1" ht="180" x14ac:dyDescent="0.25">
      <c r="A76" s="58">
        <v>74</v>
      </c>
      <c r="B76" s="48" t="s">
        <v>1190</v>
      </c>
      <c r="C76" s="43" t="s">
        <v>789</v>
      </c>
      <c r="D76" s="43" t="s">
        <v>817</v>
      </c>
      <c r="E76" s="48" t="s">
        <v>5</v>
      </c>
      <c r="F76" s="55">
        <v>5</v>
      </c>
    </row>
    <row r="77" spans="1:6" s="39" customFormat="1" ht="135" x14ac:dyDescent="0.25">
      <c r="A77" s="58">
        <v>75</v>
      </c>
      <c r="B77" s="48" t="s">
        <v>1191</v>
      </c>
      <c r="C77" s="43" t="s">
        <v>790</v>
      </c>
      <c r="D77" s="43" t="s">
        <v>818</v>
      </c>
      <c r="E77" s="48" t="s">
        <v>5</v>
      </c>
      <c r="F77" s="55">
        <v>10</v>
      </c>
    </row>
    <row r="78" spans="1:6" s="39" customFormat="1" ht="270" x14ac:dyDescent="0.25">
      <c r="A78" s="58">
        <v>76</v>
      </c>
      <c r="B78" s="48" t="s">
        <v>1192</v>
      </c>
      <c r="C78" s="43" t="s">
        <v>884</v>
      </c>
      <c r="D78" s="43" t="s">
        <v>819</v>
      </c>
      <c r="E78" s="48" t="s">
        <v>5</v>
      </c>
      <c r="F78" s="55">
        <v>8</v>
      </c>
    </row>
    <row r="79" spans="1:6" s="39" customFormat="1" ht="225" x14ac:dyDescent="0.25">
      <c r="A79" s="58">
        <v>77</v>
      </c>
      <c r="B79" s="48" t="s">
        <v>1193</v>
      </c>
      <c r="C79" s="43" t="s">
        <v>885</v>
      </c>
      <c r="D79" s="43" t="s">
        <v>820</v>
      </c>
      <c r="E79" s="48" t="s">
        <v>5</v>
      </c>
      <c r="F79" s="55">
        <v>2</v>
      </c>
    </row>
    <row r="80" spans="1:6" s="39" customFormat="1" ht="150" x14ac:dyDescent="0.25">
      <c r="A80" s="58">
        <v>78</v>
      </c>
      <c r="B80" s="48" t="s">
        <v>1194</v>
      </c>
      <c r="C80" s="43" t="s">
        <v>791</v>
      </c>
      <c r="D80" s="43" t="s">
        <v>821</v>
      </c>
      <c r="E80" s="48" t="s">
        <v>5</v>
      </c>
      <c r="F80" s="55">
        <v>5</v>
      </c>
    </row>
    <row r="81" spans="1:6" s="39" customFormat="1" ht="105" x14ac:dyDescent="0.25">
      <c r="A81" s="58">
        <v>79</v>
      </c>
      <c r="B81" s="48" t="s">
        <v>1195</v>
      </c>
      <c r="C81" s="43" t="s">
        <v>792</v>
      </c>
      <c r="D81" s="43" t="s">
        <v>822</v>
      </c>
      <c r="E81" s="48" t="s">
        <v>5</v>
      </c>
      <c r="F81" s="55">
        <v>3</v>
      </c>
    </row>
    <row r="82" spans="1:6" s="39" customFormat="1" ht="135" x14ac:dyDescent="0.25">
      <c r="A82" s="58">
        <v>80</v>
      </c>
      <c r="B82" s="48" t="s">
        <v>1196</v>
      </c>
      <c r="C82" s="43" t="s">
        <v>882</v>
      </c>
      <c r="D82" s="43" t="s">
        <v>823</v>
      </c>
      <c r="E82" s="48" t="s">
        <v>5</v>
      </c>
      <c r="F82" s="55">
        <v>1</v>
      </c>
    </row>
    <row r="83" spans="1:6" s="39" customFormat="1" ht="90" x14ac:dyDescent="0.25">
      <c r="A83" s="58">
        <v>81</v>
      </c>
      <c r="B83" s="48" t="s">
        <v>1197</v>
      </c>
      <c r="C83" s="43" t="s">
        <v>883</v>
      </c>
      <c r="D83" s="43" t="s">
        <v>824</v>
      </c>
      <c r="E83" s="48" t="s">
        <v>5</v>
      </c>
      <c r="F83" s="55">
        <v>1</v>
      </c>
    </row>
    <row r="84" spans="1:6" s="39" customFormat="1" ht="165" x14ac:dyDescent="0.25">
      <c r="A84" s="58">
        <v>82</v>
      </c>
      <c r="B84" s="48" t="s">
        <v>1198</v>
      </c>
      <c r="C84" s="43" t="s">
        <v>855</v>
      </c>
      <c r="D84" s="43" t="s">
        <v>1067</v>
      </c>
      <c r="E84" s="48" t="s">
        <v>5</v>
      </c>
      <c r="F84" s="55">
        <v>5</v>
      </c>
    </row>
    <row r="85" spans="1:6" s="39" customFormat="1" ht="180" x14ac:dyDescent="0.25">
      <c r="A85" s="58">
        <v>83</v>
      </c>
      <c r="B85" s="48" t="s">
        <v>1199</v>
      </c>
      <c r="C85" s="43" t="s">
        <v>863</v>
      </c>
      <c r="D85" s="38" t="s">
        <v>1109</v>
      </c>
      <c r="E85" s="48" t="s">
        <v>5</v>
      </c>
      <c r="F85" s="55">
        <v>10</v>
      </c>
    </row>
    <row r="86" spans="1:6" s="39" customFormat="1" ht="135" x14ac:dyDescent="0.25">
      <c r="A86" s="58">
        <v>84</v>
      </c>
      <c r="B86" s="58" t="s">
        <v>1200</v>
      </c>
      <c r="C86" s="43" t="s">
        <v>881</v>
      </c>
      <c r="D86" s="38" t="s">
        <v>1111</v>
      </c>
      <c r="E86" s="48" t="s">
        <v>5</v>
      </c>
      <c r="F86" s="55">
        <v>5</v>
      </c>
    </row>
    <row r="87" spans="1:6" s="39" customFormat="1" ht="225" x14ac:dyDescent="0.25">
      <c r="A87" s="58">
        <v>85</v>
      </c>
      <c r="B87" s="48" t="s">
        <v>1201</v>
      </c>
      <c r="C87" s="43" t="s">
        <v>793</v>
      </c>
      <c r="D87" s="38" t="s">
        <v>825</v>
      </c>
      <c r="E87" s="48" t="s">
        <v>5</v>
      </c>
      <c r="F87" s="55">
        <v>1</v>
      </c>
    </row>
    <row r="88" spans="1:6" s="39" customFormat="1" ht="180" x14ac:dyDescent="0.25">
      <c r="A88" s="58">
        <v>86</v>
      </c>
      <c r="B88" s="48" t="s">
        <v>1202</v>
      </c>
      <c r="C88" s="43" t="s">
        <v>794</v>
      </c>
      <c r="D88" s="38" t="s">
        <v>826</v>
      </c>
      <c r="E88" s="48" t="s">
        <v>5</v>
      </c>
      <c r="F88" s="55">
        <v>1</v>
      </c>
    </row>
    <row r="89" spans="1:6" s="39" customFormat="1" ht="240" x14ac:dyDescent="0.25">
      <c r="A89" s="58">
        <v>87</v>
      </c>
      <c r="B89" s="58" t="s">
        <v>1203</v>
      </c>
      <c r="C89" s="43" t="s">
        <v>795</v>
      </c>
      <c r="D89" s="38" t="s">
        <v>1224</v>
      </c>
      <c r="E89" s="48" t="s">
        <v>5</v>
      </c>
      <c r="F89" s="55">
        <v>2</v>
      </c>
    </row>
    <row r="90" spans="1:6" s="39" customFormat="1" ht="240" x14ac:dyDescent="0.25">
      <c r="A90" s="58">
        <v>88</v>
      </c>
      <c r="B90" s="58" t="s">
        <v>1204</v>
      </c>
      <c r="C90" s="43" t="s">
        <v>796</v>
      </c>
      <c r="D90" s="38" t="s">
        <v>1225</v>
      </c>
      <c r="E90" s="48" t="s">
        <v>5</v>
      </c>
      <c r="F90" s="55">
        <v>5</v>
      </c>
    </row>
    <row r="91" spans="1:6" s="39" customFormat="1" ht="345" x14ac:dyDescent="0.25">
      <c r="A91" s="58">
        <v>89</v>
      </c>
      <c r="B91" s="58" t="s">
        <v>1205</v>
      </c>
      <c r="C91" s="43" t="s">
        <v>797</v>
      </c>
      <c r="D91" s="38" t="s">
        <v>1086</v>
      </c>
      <c r="E91" s="48" t="s">
        <v>5</v>
      </c>
      <c r="F91" s="55">
        <v>10</v>
      </c>
    </row>
    <row r="92" spans="1:6" s="39" customFormat="1" ht="135" x14ac:dyDescent="0.25">
      <c r="A92" s="58">
        <v>90</v>
      </c>
      <c r="B92" s="58" t="s">
        <v>1206</v>
      </c>
      <c r="C92" s="43" t="s">
        <v>886</v>
      </c>
      <c r="D92" s="38" t="s">
        <v>1087</v>
      </c>
      <c r="E92" s="48" t="s">
        <v>5</v>
      </c>
      <c r="F92" s="55">
        <v>5</v>
      </c>
    </row>
    <row r="93" spans="1:6" s="39" customFormat="1" ht="165" x14ac:dyDescent="0.25">
      <c r="A93" s="58">
        <v>91</v>
      </c>
      <c r="B93" s="58" t="s">
        <v>1207</v>
      </c>
      <c r="C93" s="43" t="s">
        <v>848</v>
      </c>
      <c r="D93" s="38" t="s">
        <v>1090</v>
      </c>
      <c r="E93" s="48" t="s">
        <v>5</v>
      </c>
      <c r="F93" s="55">
        <v>5</v>
      </c>
    </row>
    <row r="94" spans="1:6" s="39" customFormat="1" ht="195" x14ac:dyDescent="0.25">
      <c r="A94" s="58">
        <v>92</v>
      </c>
      <c r="B94" s="58" t="s">
        <v>1208</v>
      </c>
      <c r="C94" s="43" t="s">
        <v>887</v>
      </c>
      <c r="D94" s="38" t="s">
        <v>1091</v>
      </c>
      <c r="E94" s="48" t="s">
        <v>5</v>
      </c>
      <c r="F94" s="55">
        <v>5</v>
      </c>
    </row>
    <row r="95" spans="1:6" s="39" customFormat="1" ht="165" x14ac:dyDescent="0.25">
      <c r="A95" s="58">
        <v>93</v>
      </c>
      <c r="B95" s="58" t="s">
        <v>1209</v>
      </c>
      <c r="C95" s="43" t="s">
        <v>798</v>
      </c>
      <c r="D95" s="43" t="s">
        <v>1093</v>
      </c>
      <c r="E95" s="48" t="s">
        <v>5</v>
      </c>
      <c r="F95" s="55">
        <v>2</v>
      </c>
    </row>
    <row r="96" spans="1:6" s="39" customFormat="1" ht="120" x14ac:dyDescent="0.25">
      <c r="A96" s="58">
        <v>94</v>
      </c>
      <c r="B96" s="58" t="s">
        <v>1210</v>
      </c>
      <c r="C96" s="43" t="s">
        <v>799</v>
      </c>
      <c r="D96" s="43" t="s">
        <v>827</v>
      </c>
      <c r="E96" s="48" t="s">
        <v>5</v>
      </c>
      <c r="F96" s="55">
        <v>2</v>
      </c>
    </row>
    <row r="97" spans="1:6" s="39" customFormat="1" ht="120" x14ac:dyDescent="0.25">
      <c r="A97" s="58">
        <v>95</v>
      </c>
      <c r="B97" s="58" t="s">
        <v>1211</v>
      </c>
      <c r="C97" s="43" t="s">
        <v>800</v>
      </c>
      <c r="D97" s="54" t="s">
        <v>828</v>
      </c>
      <c r="E97" s="48" t="s">
        <v>5</v>
      </c>
      <c r="F97" s="55">
        <v>10</v>
      </c>
    </row>
    <row r="98" spans="1:6" s="39" customFormat="1" ht="240" x14ac:dyDescent="0.25">
      <c r="A98" s="58">
        <v>96</v>
      </c>
      <c r="B98" s="56" t="s">
        <v>1212</v>
      </c>
      <c r="C98" s="38" t="s">
        <v>829</v>
      </c>
      <c r="D98" s="57" t="s">
        <v>838</v>
      </c>
      <c r="E98" s="56" t="s">
        <v>5</v>
      </c>
      <c r="F98" s="56">
        <v>50</v>
      </c>
    </row>
    <row r="99" spans="1:6" s="39" customFormat="1" ht="409.5" x14ac:dyDescent="0.25">
      <c r="A99" s="58">
        <v>97</v>
      </c>
      <c r="B99" s="56" t="s">
        <v>1213</v>
      </c>
      <c r="C99" s="38" t="s">
        <v>830</v>
      </c>
      <c r="D99" s="57" t="s">
        <v>1112</v>
      </c>
      <c r="E99" s="56" t="s">
        <v>5</v>
      </c>
      <c r="F99" s="56">
        <v>200</v>
      </c>
    </row>
    <row r="100" spans="1:6" s="39" customFormat="1" ht="315" x14ac:dyDescent="0.25">
      <c r="A100" s="58">
        <v>98</v>
      </c>
      <c r="B100" s="56" t="s">
        <v>1214</v>
      </c>
      <c r="C100" s="38" t="s">
        <v>831</v>
      </c>
      <c r="D100" s="57" t="s">
        <v>839</v>
      </c>
      <c r="E100" s="56" t="s">
        <v>5</v>
      </c>
      <c r="F100" s="56">
        <v>36</v>
      </c>
    </row>
    <row r="101" spans="1:6" s="39" customFormat="1" ht="369.75" x14ac:dyDescent="0.25">
      <c r="A101" s="58">
        <v>99</v>
      </c>
      <c r="B101" s="56" t="s">
        <v>1215</v>
      </c>
      <c r="C101" s="38" t="s">
        <v>832</v>
      </c>
      <c r="D101" s="59" t="s">
        <v>840</v>
      </c>
      <c r="E101" s="56" t="s">
        <v>5</v>
      </c>
      <c r="F101" s="56">
        <v>30</v>
      </c>
    </row>
    <row r="102" spans="1:6" s="39" customFormat="1" ht="210" x14ac:dyDescent="0.25">
      <c r="A102" s="58">
        <v>100</v>
      </c>
      <c r="B102" s="56" t="s">
        <v>1216</v>
      </c>
      <c r="C102" s="38" t="s">
        <v>833</v>
      </c>
      <c r="D102" s="57" t="s">
        <v>841</v>
      </c>
      <c r="E102" s="56" t="s">
        <v>5</v>
      </c>
      <c r="F102" s="56">
        <v>45000</v>
      </c>
    </row>
    <row r="103" spans="1:6" s="39" customFormat="1" ht="240" x14ac:dyDescent="0.25">
      <c r="A103" s="58">
        <v>101</v>
      </c>
      <c r="B103" s="56" t="s">
        <v>1217</v>
      </c>
      <c r="C103" s="38" t="s">
        <v>834</v>
      </c>
      <c r="D103" s="57" t="s">
        <v>842</v>
      </c>
      <c r="E103" s="56" t="s">
        <v>5</v>
      </c>
      <c r="F103" s="56">
        <v>270</v>
      </c>
    </row>
    <row r="104" spans="1:6" s="39" customFormat="1" ht="195" x14ac:dyDescent="0.25">
      <c r="A104" s="58">
        <v>102</v>
      </c>
      <c r="B104" s="56" t="s">
        <v>1218</v>
      </c>
      <c r="C104" s="38" t="s">
        <v>835</v>
      </c>
      <c r="D104" s="43" t="s">
        <v>843</v>
      </c>
      <c r="E104" s="56" t="s">
        <v>5</v>
      </c>
      <c r="F104" s="56">
        <v>60</v>
      </c>
    </row>
    <row r="105" spans="1:6" s="39" customFormat="1" ht="60" x14ac:dyDescent="0.25">
      <c r="A105" s="58">
        <v>103</v>
      </c>
      <c r="B105" s="56" t="s">
        <v>1219</v>
      </c>
      <c r="C105" s="38" t="s">
        <v>836</v>
      </c>
      <c r="D105" s="43" t="s">
        <v>844</v>
      </c>
      <c r="E105" s="56" t="s">
        <v>466</v>
      </c>
      <c r="F105" s="56">
        <v>100</v>
      </c>
    </row>
    <row r="106" spans="1:6" s="39" customFormat="1" ht="60" x14ac:dyDescent="0.25">
      <c r="A106" s="58">
        <v>104</v>
      </c>
      <c r="B106" s="56" t="s">
        <v>1220</v>
      </c>
      <c r="C106" s="38" t="s">
        <v>837</v>
      </c>
      <c r="D106" s="57" t="s">
        <v>845</v>
      </c>
      <c r="E106" s="56" t="s">
        <v>466</v>
      </c>
      <c r="F106" s="56">
        <v>250</v>
      </c>
    </row>
    <row r="107" spans="1:6" ht="15" customHeight="1" x14ac:dyDescent="0.25">
      <c r="A107" s="4"/>
      <c r="B107" s="64"/>
      <c r="C107" s="42"/>
      <c r="D107" s="5"/>
      <c r="E107" s="4"/>
      <c r="F107" s="7"/>
    </row>
    <row r="108" spans="1:6" customFormat="1" x14ac:dyDescent="0.25">
      <c r="A108" s="66" t="s">
        <v>685</v>
      </c>
      <c r="B108" s="66"/>
      <c r="C108" s="66"/>
      <c r="D108" s="66"/>
      <c r="E108" s="66"/>
      <c r="F108" s="66"/>
    </row>
    <row r="109" spans="1:6" customFormat="1" ht="33.75" customHeight="1" x14ac:dyDescent="0.25">
      <c r="A109" s="66" t="s">
        <v>688</v>
      </c>
      <c r="B109" s="66"/>
      <c r="C109" s="66"/>
      <c r="D109" s="66"/>
      <c r="E109" s="66"/>
      <c r="F109" s="66"/>
    </row>
    <row r="110" spans="1:6" customFormat="1" ht="58.5" customHeight="1" x14ac:dyDescent="0.25">
      <c r="A110" s="66" t="s">
        <v>1113</v>
      </c>
      <c r="B110" s="66"/>
      <c r="C110" s="66"/>
      <c r="D110" s="66"/>
      <c r="E110" s="66"/>
      <c r="F110" s="66"/>
    </row>
    <row r="111" spans="1:6" customFormat="1" ht="48.75" customHeight="1" x14ac:dyDescent="0.25">
      <c r="A111" s="66" t="s">
        <v>690</v>
      </c>
      <c r="B111" s="66"/>
      <c r="C111" s="66"/>
      <c r="D111" s="66"/>
      <c r="E111" s="66"/>
      <c r="F111" s="66"/>
    </row>
    <row r="112" spans="1:6" customFormat="1" ht="54.75" customHeight="1" x14ac:dyDescent="0.25">
      <c r="A112" s="66" t="s">
        <v>689</v>
      </c>
      <c r="B112" s="66"/>
      <c r="C112" s="66"/>
      <c r="D112" s="66"/>
      <c r="E112" s="66"/>
      <c r="F112" s="66"/>
    </row>
    <row r="113" spans="1:6" customFormat="1" ht="84.75" customHeight="1" x14ac:dyDescent="0.25">
      <c r="A113" s="69" t="s">
        <v>1114</v>
      </c>
      <c r="B113" s="69"/>
      <c r="C113" s="69"/>
      <c r="D113" s="69"/>
      <c r="E113" s="69"/>
      <c r="F113" s="69"/>
    </row>
    <row r="114" spans="1:6" customFormat="1" ht="36" customHeight="1" x14ac:dyDescent="0.25">
      <c r="A114" s="67" t="s">
        <v>686</v>
      </c>
      <c r="B114" s="67"/>
      <c r="C114" s="67"/>
      <c r="D114" s="67"/>
      <c r="E114" s="67"/>
      <c r="F114" s="67"/>
    </row>
    <row r="115" spans="1:6" customFormat="1" ht="33.75" customHeight="1" x14ac:dyDescent="0.25">
      <c r="A115" s="69" t="s">
        <v>1116</v>
      </c>
      <c r="B115" s="69"/>
      <c r="C115" s="69"/>
      <c r="D115" s="69"/>
      <c r="E115" s="69"/>
      <c r="F115" s="69"/>
    </row>
    <row r="116" spans="1:6" s="46" customFormat="1" ht="44.25" customHeight="1" x14ac:dyDescent="0.25">
      <c r="A116" s="70" t="s">
        <v>691</v>
      </c>
      <c r="B116" s="70"/>
      <c r="C116" s="70"/>
      <c r="D116" s="70"/>
      <c r="E116" s="70"/>
      <c r="F116" s="70"/>
    </row>
    <row r="117" spans="1:6" customFormat="1" ht="28.5" customHeight="1" x14ac:dyDescent="0.25">
      <c r="A117" s="69" t="s">
        <v>687</v>
      </c>
      <c r="B117" s="69"/>
      <c r="C117" s="69"/>
      <c r="D117" s="69"/>
      <c r="E117" s="69"/>
      <c r="F117" s="69"/>
    </row>
    <row r="118" spans="1:6" s="46" customFormat="1" ht="36.75" customHeight="1" x14ac:dyDescent="0.25">
      <c r="A118" s="70" t="s">
        <v>692</v>
      </c>
      <c r="B118" s="70"/>
      <c r="C118" s="70"/>
      <c r="D118" s="70"/>
      <c r="E118" s="70"/>
      <c r="F118" s="70"/>
    </row>
    <row r="119" spans="1:6" customFormat="1" ht="21.75" customHeight="1" x14ac:dyDescent="0.25">
      <c r="A119" s="66" t="s">
        <v>1115</v>
      </c>
      <c r="B119" s="66"/>
      <c r="C119" s="66"/>
      <c r="D119" s="66"/>
      <c r="E119" s="66"/>
      <c r="F119" s="66"/>
    </row>
  </sheetData>
  <mergeCells count="13">
    <mergeCell ref="B1:F1"/>
    <mergeCell ref="A115:F115"/>
    <mergeCell ref="A116:F116"/>
    <mergeCell ref="A117:F117"/>
    <mergeCell ref="A118:F118"/>
    <mergeCell ref="A113:F113"/>
    <mergeCell ref="A119:F119"/>
    <mergeCell ref="A114:F114"/>
    <mergeCell ref="A108:F108"/>
    <mergeCell ref="A109:F109"/>
    <mergeCell ref="A110:F110"/>
    <mergeCell ref="A111:F111"/>
    <mergeCell ref="A112:F112"/>
  </mergeCells>
  <pageMargins left="0" right="0" top="0.25" bottom="0" header="0" footer="0"/>
  <pageSetup paperSize="9" scale="85"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9"/>
  <sheetViews>
    <sheetView topLeftCell="A107" workbookViewId="0">
      <selection activeCell="D66" sqref="D66"/>
    </sheetView>
  </sheetViews>
  <sheetFormatPr defaultRowHeight="15" x14ac:dyDescent="0.25"/>
  <cols>
    <col min="1" max="1" width="4.7109375" style="37" customWidth="1"/>
    <col min="2" max="2" width="10.140625" style="40" customWidth="1"/>
    <col min="3" max="3" width="25.85546875" style="39" customWidth="1"/>
    <col min="4" max="4" width="78.140625" style="40" customWidth="1"/>
    <col min="5" max="5" width="5.140625" style="40" bestFit="1" customWidth="1"/>
    <col min="6" max="6" width="6" style="41" bestFit="1" customWidth="1"/>
    <col min="7" max="16384" width="9.140625" style="37"/>
  </cols>
  <sheetData>
    <row r="1" spans="1:6" customFormat="1" ht="18" customHeight="1" x14ac:dyDescent="0.3">
      <c r="A1" s="1"/>
      <c r="B1" s="68" t="s">
        <v>696</v>
      </c>
      <c r="C1" s="68"/>
      <c r="D1" s="68"/>
      <c r="E1" s="68"/>
      <c r="F1" s="68"/>
    </row>
    <row r="2" spans="1:6" customFormat="1" ht="101.25" customHeight="1" x14ac:dyDescent="0.25">
      <c r="A2" s="49" t="s">
        <v>693</v>
      </c>
      <c r="B2" s="50" t="s">
        <v>694</v>
      </c>
      <c r="C2" s="51" t="s">
        <v>695</v>
      </c>
      <c r="D2" s="51" t="s">
        <v>696</v>
      </c>
      <c r="E2" s="50" t="s">
        <v>697</v>
      </c>
      <c r="F2" s="52" t="s">
        <v>698</v>
      </c>
    </row>
    <row r="3" spans="1:6" s="1" customFormat="1" ht="240" x14ac:dyDescent="0.3">
      <c r="A3" s="5">
        <v>1</v>
      </c>
      <c r="B3" s="58" t="s">
        <v>1117</v>
      </c>
      <c r="C3" s="4" t="s">
        <v>888</v>
      </c>
      <c r="D3" s="4" t="s">
        <v>1036</v>
      </c>
      <c r="E3" s="5" t="s">
        <v>6</v>
      </c>
      <c r="F3" s="5">
        <v>100</v>
      </c>
    </row>
    <row r="4" spans="1:6" s="1" customFormat="1" ht="240" x14ac:dyDescent="0.3">
      <c r="A4" s="5">
        <v>2</v>
      </c>
      <c r="B4" s="58" t="s">
        <v>1118</v>
      </c>
      <c r="C4" s="4" t="s">
        <v>889</v>
      </c>
      <c r="D4" s="4" t="s">
        <v>890</v>
      </c>
      <c r="E4" s="5" t="s">
        <v>6</v>
      </c>
      <c r="F4" s="5">
        <v>140</v>
      </c>
    </row>
    <row r="5" spans="1:6" s="1" customFormat="1" ht="270" x14ac:dyDescent="0.3">
      <c r="A5" s="5">
        <v>3</v>
      </c>
      <c r="B5" s="58" t="s">
        <v>1119</v>
      </c>
      <c r="C5" s="4" t="s">
        <v>891</v>
      </c>
      <c r="D5" s="4" t="s">
        <v>892</v>
      </c>
      <c r="E5" s="5" t="s">
        <v>6</v>
      </c>
      <c r="F5" s="5">
        <v>200</v>
      </c>
    </row>
    <row r="6" spans="1:6" s="1" customFormat="1" ht="150" x14ac:dyDescent="0.3">
      <c r="A6" s="5">
        <v>4</v>
      </c>
      <c r="B6" s="58" t="s">
        <v>1120</v>
      </c>
      <c r="C6" s="4" t="s">
        <v>893</v>
      </c>
      <c r="D6" s="4" t="s">
        <v>894</v>
      </c>
      <c r="E6" s="5" t="s">
        <v>6</v>
      </c>
      <c r="F6" s="5">
        <v>450</v>
      </c>
    </row>
    <row r="7" spans="1:6" s="1" customFormat="1" ht="210" x14ac:dyDescent="0.3">
      <c r="A7" s="5">
        <v>5</v>
      </c>
      <c r="B7" s="58" t="s">
        <v>1121</v>
      </c>
      <c r="C7" s="4" t="s">
        <v>895</v>
      </c>
      <c r="D7" s="4" t="s">
        <v>896</v>
      </c>
      <c r="E7" s="5" t="s">
        <v>6</v>
      </c>
      <c r="F7" s="5">
        <v>1300</v>
      </c>
    </row>
    <row r="8" spans="1:6" s="1" customFormat="1" ht="120" x14ac:dyDescent="0.3">
      <c r="A8" s="5">
        <v>6</v>
      </c>
      <c r="B8" s="58" t="s">
        <v>1122</v>
      </c>
      <c r="C8" s="4" t="s">
        <v>897</v>
      </c>
      <c r="D8" s="4" t="s">
        <v>898</v>
      </c>
      <c r="E8" s="5" t="s">
        <v>6</v>
      </c>
      <c r="F8" s="5">
        <v>3</v>
      </c>
    </row>
    <row r="9" spans="1:6" s="1" customFormat="1" ht="165" x14ac:dyDescent="0.3">
      <c r="A9" s="5">
        <v>7</v>
      </c>
      <c r="B9" s="58" t="s">
        <v>1123</v>
      </c>
      <c r="C9" s="4" t="s">
        <v>899</v>
      </c>
      <c r="D9" s="4" t="s">
        <v>900</v>
      </c>
      <c r="E9" s="5" t="s">
        <v>6</v>
      </c>
      <c r="F9" s="5">
        <v>9</v>
      </c>
    </row>
    <row r="10" spans="1:6" s="1" customFormat="1" ht="195" x14ac:dyDescent="0.3">
      <c r="A10" s="5">
        <v>8</v>
      </c>
      <c r="B10" s="58" t="s">
        <v>1124</v>
      </c>
      <c r="C10" s="4" t="s">
        <v>935</v>
      </c>
      <c r="D10" s="4" t="s">
        <v>1037</v>
      </c>
      <c r="E10" s="5" t="s">
        <v>6</v>
      </c>
      <c r="F10" s="5">
        <v>30</v>
      </c>
    </row>
    <row r="11" spans="1:6" s="1" customFormat="1" ht="240" x14ac:dyDescent="0.3">
      <c r="A11" s="5">
        <v>9</v>
      </c>
      <c r="B11" s="58" t="s">
        <v>1125</v>
      </c>
      <c r="C11" s="4" t="s">
        <v>936</v>
      </c>
      <c r="D11" s="4" t="s">
        <v>901</v>
      </c>
      <c r="E11" s="5" t="s">
        <v>6</v>
      </c>
      <c r="F11" s="5">
        <v>120</v>
      </c>
    </row>
    <row r="12" spans="1:6" s="1" customFormat="1" ht="210" x14ac:dyDescent="0.3">
      <c r="A12" s="5">
        <v>10</v>
      </c>
      <c r="B12" s="58" t="s">
        <v>1126</v>
      </c>
      <c r="C12" s="4" t="s">
        <v>902</v>
      </c>
      <c r="D12" s="4" t="s">
        <v>903</v>
      </c>
      <c r="E12" s="5" t="s">
        <v>6</v>
      </c>
      <c r="F12" s="5">
        <v>400</v>
      </c>
    </row>
    <row r="13" spans="1:6" s="1" customFormat="1" ht="120" x14ac:dyDescent="0.3">
      <c r="A13" s="5">
        <v>11</v>
      </c>
      <c r="B13" s="58" t="s">
        <v>1127</v>
      </c>
      <c r="C13" s="4" t="s">
        <v>904</v>
      </c>
      <c r="D13" s="4" t="s">
        <v>1038</v>
      </c>
      <c r="E13" s="5" t="s">
        <v>6</v>
      </c>
      <c r="F13" s="5">
        <v>180</v>
      </c>
    </row>
    <row r="14" spans="1:6" s="1" customFormat="1" ht="210" x14ac:dyDescent="0.3">
      <c r="A14" s="5">
        <v>12</v>
      </c>
      <c r="B14" s="58" t="s">
        <v>1128</v>
      </c>
      <c r="C14" s="4" t="s">
        <v>905</v>
      </c>
      <c r="D14" s="4" t="s">
        <v>906</v>
      </c>
      <c r="E14" s="5" t="s">
        <v>6</v>
      </c>
      <c r="F14" s="5">
        <v>520</v>
      </c>
    </row>
    <row r="15" spans="1:6" s="1" customFormat="1" ht="120" x14ac:dyDescent="0.3">
      <c r="A15" s="5">
        <v>13</v>
      </c>
      <c r="B15" s="58" t="s">
        <v>1129</v>
      </c>
      <c r="C15" s="4" t="s">
        <v>907</v>
      </c>
      <c r="D15" s="4" t="s">
        <v>1039</v>
      </c>
      <c r="E15" s="5" t="s">
        <v>6</v>
      </c>
      <c r="F15" s="5">
        <v>350</v>
      </c>
    </row>
    <row r="16" spans="1:6" s="1" customFormat="1" ht="270" x14ac:dyDescent="0.3">
      <c r="A16" s="5">
        <v>14</v>
      </c>
      <c r="B16" s="58" t="s">
        <v>1130</v>
      </c>
      <c r="C16" s="4" t="s">
        <v>908</v>
      </c>
      <c r="D16" s="4" t="s">
        <v>909</v>
      </c>
      <c r="E16" s="5" t="s">
        <v>6</v>
      </c>
      <c r="F16" s="5">
        <v>200</v>
      </c>
    </row>
    <row r="17" spans="1:6" s="1" customFormat="1" ht="300" x14ac:dyDescent="0.3">
      <c r="A17" s="5">
        <v>15</v>
      </c>
      <c r="B17" s="58" t="s">
        <v>1131</v>
      </c>
      <c r="C17" s="4" t="s">
        <v>910</v>
      </c>
      <c r="D17" s="4" t="s">
        <v>911</v>
      </c>
      <c r="E17" s="5" t="s">
        <v>6</v>
      </c>
      <c r="F17" s="5">
        <v>160</v>
      </c>
    </row>
    <row r="18" spans="1:6" s="1" customFormat="1" ht="135" x14ac:dyDescent="0.3">
      <c r="A18" s="5">
        <v>16</v>
      </c>
      <c r="B18" s="58" t="s">
        <v>1132</v>
      </c>
      <c r="C18" s="4" t="s">
        <v>912</v>
      </c>
      <c r="D18" s="4" t="s">
        <v>913</v>
      </c>
      <c r="E18" s="5" t="s">
        <v>6</v>
      </c>
      <c r="F18" s="5">
        <v>500</v>
      </c>
    </row>
    <row r="19" spans="1:6" s="1" customFormat="1" ht="60" x14ac:dyDescent="0.3">
      <c r="A19" s="5">
        <v>17</v>
      </c>
      <c r="B19" s="58" t="s">
        <v>1133</v>
      </c>
      <c r="C19" s="4" t="s">
        <v>914</v>
      </c>
      <c r="D19" s="4" t="s">
        <v>915</v>
      </c>
      <c r="E19" s="5" t="s">
        <v>6</v>
      </c>
      <c r="F19" s="5">
        <v>300</v>
      </c>
    </row>
    <row r="20" spans="1:6" s="1" customFormat="1" ht="60" x14ac:dyDescent="0.3">
      <c r="A20" s="5">
        <v>18</v>
      </c>
      <c r="B20" s="58" t="s">
        <v>1134</v>
      </c>
      <c r="C20" s="4" t="s">
        <v>916</v>
      </c>
      <c r="D20" s="4" t="s">
        <v>917</v>
      </c>
      <c r="E20" s="5" t="s">
        <v>6</v>
      </c>
      <c r="F20" s="5">
        <v>3600</v>
      </c>
    </row>
    <row r="21" spans="1:6" s="1" customFormat="1" ht="409.5" x14ac:dyDescent="0.3">
      <c r="A21" s="5">
        <v>19</v>
      </c>
      <c r="B21" s="58" t="s">
        <v>1135</v>
      </c>
      <c r="C21" s="4" t="s">
        <v>918</v>
      </c>
      <c r="D21" s="4" t="s">
        <v>919</v>
      </c>
      <c r="E21" s="5" t="s">
        <v>6</v>
      </c>
      <c r="F21" s="5">
        <v>550</v>
      </c>
    </row>
    <row r="22" spans="1:6" s="1" customFormat="1" ht="255" x14ac:dyDescent="0.3">
      <c r="A22" s="5">
        <v>20</v>
      </c>
      <c r="B22" s="58" t="s">
        <v>1136</v>
      </c>
      <c r="C22" s="4" t="s">
        <v>920</v>
      </c>
      <c r="D22" s="4" t="s">
        <v>1040</v>
      </c>
      <c r="E22" s="5" t="s">
        <v>6</v>
      </c>
      <c r="F22" s="5">
        <v>1100</v>
      </c>
    </row>
    <row r="23" spans="1:6" s="1" customFormat="1" ht="210" x14ac:dyDescent="0.3">
      <c r="A23" s="5">
        <v>21</v>
      </c>
      <c r="B23" s="58" t="s">
        <v>1137</v>
      </c>
      <c r="C23" s="4" t="s">
        <v>921</v>
      </c>
      <c r="D23" s="4" t="s">
        <v>922</v>
      </c>
      <c r="E23" s="5" t="s">
        <v>6</v>
      </c>
      <c r="F23" s="5">
        <v>1100</v>
      </c>
    </row>
    <row r="24" spans="1:6" s="1" customFormat="1" ht="120" x14ac:dyDescent="0.3">
      <c r="A24" s="5">
        <v>22</v>
      </c>
      <c r="B24" s="58" t="s">
        <v>1138</v>
      </c>
      <c r="C24" s="4" t="s">
        <v>923</v>
      </c>
      <c r="D24" s="4" t="s">
        <v>924</v>
      </c>
      <c r="E24" s="5" t="s">
        <v>6</v>
      </c>
      <c r="F24" s="5">
        <v>960</v>
      </c>
    </row>
    <row r="25" spans="1:6" s="1" customFormat="1" ht="120" x14ac:dyDescent="0.3">
      <c r="A25" s="5">
        <v>23</v>
      </c>
      <c r="B25" s="58" t="s">
        <v>1139</v>
      </c>
      <c r="C25" s="4" t="s">
        <v>925</v>
      </c>
      <c r="D25" s="4" t="s">
        <v>926</v>
      </c>
      <c r="E25" s="5" t="s">
        <v>6</v>
      </c>
      <c r="F25" s="5">
        <v>350</v>
      </c>
    </row>
    <row r="26" spans="1:6" s="1" customFormat="1" ht="180" x14ac:dyDescent="0.3">
      <c r="A26" s="5">
        <v>24</v>
      </c>
      <c r="B26" s="58" t="s">
        <v>1140</v>
      </c>
      <c r="C26" s="4" t="s">
        <v>927</v>
      </c>
      <c r="D26" s="4" t="s">
        <v>928</v>
      </c>
      <c r="E26" s="5" t="s">
        <v>6</v>
      </c>
      <c r="F26" s="5">
        <v>1600</v>
      </c>
    </row>
    <row r="27" spans="1:6" s="1" customFormat="1" ht="409.5" x14ac:dyDescent="0.3">
      <c r="A27" s="5">
        <v>25</v>
      </c>
      <c r="B27" s="58" t="s">
        <v>1141</v>
      </c>
      <c r="C27" s="4" t="s">
        <v>1094</v>
      </c>
      <c r="D27" s="4" t="s">
        <v>1105</v>
      </c>
      <c r="E27" s="5" t="s">
        <v>6</v>
      </c>
      <c r="F27" s="5">
        <v>60</v>
      </c>
    </row>
    <row r="28" spans="1:6" s="1" customFormat="1" ht="60" x14ac:dyDescent="0.3">
      <c r="A28" s="5">
        <v>26</v>
      </c>
      <c r="B28" s="58" t="s">
        <v>1142</v>
      </c>
      <c r="C28" s="4" t="s">
        <v>929</v>
      </c>
      <c r="D28" s="4" t="s">
        <v>930</v>
      </c>
      <c r="E28" s="5" t="s">
        <v>6</v>
      </c>
      <c r="F28" s="5">
        <v>2400</v>
      </c>
    </row>
    <row r="29" spans="1:6" s="1" customFormat="1" ht="75" x14ac:dyDescent="0.3">
      <c r="A29" s="5">
        <v>27</v>
      </c>
      <c r="B29" s="58" t="s">
        <v>1143</v>
      </c>
      <c r="C29" s="4" t="s">
        <v>931</v>
      </c>
      <c r="D29" s="4" t="s">
        <v>932</v>
      </c>
      <c r="E29" s="5" t="s">
        <v>6</v>
      </c>
      <c r="F29" s="5">
        <v>10000</v>
      </c>
    </row>
    <row r="30" spans="1:6" s="1" customFormat="1" ht="75" x14ac:dyDescent="0.3">
      <c r="A30" s="5">
        <v>28</v>
      </c>
      <c r="B30" s="58" t="s">
        <v>1144</v>
      </c>
      <c r="C30" s="4" t="s">
        <v>937</v>
      </c>
      <c r="D30" s="4" t="s">
        <v>938</v>
      </c>
      <c r="E30" s="5" t="s">
        <v>6</v>
      </c>
      <c r="F30" s="5">
        <v>100</v>
      </c>
    </row>
    <row r="31" spans="1:6" s="1" customFormat="1" ht="195" x14ac:dyDescent="0.3">
      <c r="A31" s="5">
        <v>29</v>
      </c>
      <c r="B31" s="58" t="s">
        <v>1145</v>
      </c>
      <c r="C31" s="4" t="s">
        <v>933</v>
      </c>
      <c r="D31" s="4" t="s">
        <v>934</v>
      </c>
      <c r="E31" s="5" t="s">
        <v>6</v>
      </c>
      <c r="F31" s="5">
        <v>10</v>
      </c>
    </row>
    <row r="32" spans="1:6" s="1" customFormat="1" ht="240" x14ac:dyDescent="0.3">
      <c r="A32" s="5">
        <v>30</v>
      </c>
      <c r="B32" s="58" t="s">
        <v>1146</v>
      </c>
      <c r="C32" s="4" t="s">
        <v>939</v>
      </c>
      <c r="D32" s="4" t="s">
        <v>940</v>
      </c>
      <c r="E32" s="5" t="s">
        <v>6</v>
      </c>
      <c r="F32" s="5">
        <v>60</v>
      </c>
    </row>
    <row r="33" spans="1:6" s="1" customFormat="1" ht="285" x14ac:dyDescent="0.3">
      <c r="A33" s="5">
        <v>31</v>
      </c>
      <c r="B33" s="58" t="s">
        <v>1147</v>
      </c>
      <c r="C33" s="4" t="s">
        <v>941</v>
      </c>
      <c r="D33" s="4" t="s">
        <v>942</v>
      </c>
      <c r="E33" s="5" t="s">
        <v>6</v>
      </c>
      <c r="F33" s="5">
        <v>50</v>
      </c>
    </row>
    <row r="34" spans="1:6" s="1" customFormat="1" ht="165" x14ac:dyDescent="0.3">
      <c r="A34" s="5">
        <v>32</v>
      </c>
      <c r="B34" s="58" t="s">
        <v>1148</v>
      </c>
      <c r="C34" s="4" t="s">
        <v>968</v>
      </c>
      <c r="D34" s="4" t="s">
        <v>943</v>
      </c>
      <c r="E34" s="5" t="s">
        <v>6</v>
      </c>
      <c r="F34" s="5">
        <v>300</v>
      </c>
    </row>
    <row r="35" spans="1:6" s="1" customFormat="1" ht="225" x14ac:dyDescent="0.3">
      <c r="A35" s="5">
        <v>33</v>
      </c>
      <c r="B35" s="58" t="s">
        <v>1149</v>
      </c>
      <c r="C35" s="4" t="s">
        <v>944</v>
      </c>
      <c r="D35" s="4" t="s">
        <v>945</v>
      </c>
      <c r="E35" s="5" t="s">
        <v>6</v>
      </c>
      <c r="F35" s="5">
        <v>350</v>
      </c>
    </row>
    <row r="36" spans="1:6" s="1" customFormat="1" ht="135" x14ac:dyDescent="0.3">
      <c r="A36" s="5">
        <v>34</v>
      </c>
      <c r="B36" s="58" t="s">
        <v>1150</v>
      </c>
      <c r="C36" s="4" t="s">
        <v>946</v>
      </c>
      <c r="D36" s="4" t="s">
        <v>947</v>
      </c>
      <c r="E36" s="5" t="s">
        <v>6</v>
      </c>
      <c r="F36" s="5">
        <v>15</v>
      </c>
    </row>
    <row r="37" spans="1:6" s="1" customFormat="1" ht="225" x14ac:dyDescent="0.3">
      <c r="A37" s="5">
        <v>35</v>
      </c>
      <c r="B37" s="58" t="s">
        <v>1151</v>
      </c>
      <c r="C37" s="4" t="s">
        <v>948</v>
      </c>
      <c r="D37" s="4" t="s">
        <v>949</v>
      </c>
      <c r="E37" s="5" t="s">
        <v>6</v>
      </c>
      <c r="F37" s="5">
        <v>100</v>
      </c>
    </row>
    <row r="38" spans="1:6" s="1" customFormat="1" ht="135" x14ac:dyDescent="0.3">
      <c r="A38" s="5">
        <v>36</v>
      </c>
      <c r="B38" s="58" t="s">
        <v>1152</v>
      </c>
      <c r="C38" s="4" t="s">
        <v>950</v>
      </c>
      <c r="D38" s="4" t="s">
        <v>1042</v>
      </c>
      <c r="E38" s="5" t="s">
        <v>6</v>
      </c>
      <c r="F38" s="5">
        <v>20</v>
      </c>
    </row>
    <row r="39" spans="1:6" s="1" customFormat="1" ht="225" x14ac:dyDescent="0.3">
      <c r="A39" s="5">
        <v>37</v>
      </c>
      <c r="B39" s="58" t="s">
        <v>1153</v>
      </c>
      <c r="C39" s="4" t="s">
        <v>951</v>
      </c>
      <c r="D39" s="4" t="s">
        <v>952</v>
      </c>
      <c r="E39" s="5" t="s">
        <v>6</v>
      </c>
      <c r="F39" s="5">
        <v>180</v>
      </c>
    </row>
    <row r="40" spans="1:6" s="1" customFormat="1" ht="135" x14ac:dyDescent="0.3">
      <c r="A40" s="5">
        <v>38</v>
      </c>
      <c r="B40" s="58" t="s">
        <v>1154</v>
      </c>
      <c r="C40" s="4" t="s">
        <v>953</v>
      </c>
      <c r="D40" s="4" t="s">
        <v>1041</v>
      </c>
      <c r="E40" s="5" t="s">
        <v>6</v>
      </c>
      <c r="F40" s="5">
        <v>50</v>
      </c>
    </row>
    <row r="41" spans="1:6" s="1" customFormat="1" ht="285" x14ac:dyDescent="0.3">
      <c r="A41" s="5">
        <v>39</v>
      </c>
      <c r="B41" s="58" t="s">
        <v>1155</v>
      </c>
      <c r="C41" s="4" t="s">
        <v>954</v>
      </c>
      <c r="D41" s="4" t="s">
        <v>955</v>
      </c>
      <c r="E41" s="5" t="s">
        <v>6</v>
      </c>
      <c r="F41" s="5">
        <v>60</v>
      </c>
    </row>
    <row r="42" spans="1:6" s="1" customFormat="1" ht="315" x14ac:dyDescent="0.3">
      <c r="A42" s="5">
        <v>40</v>
      </c>
      <c r="B42" s="58" t="s">
        <v>1156</v>
      </c>
      <c r="C42" s="4" t="s">
        <v>956</v>
      </c>
      <c r="D42" s="4" t="s">
        <v>957</v>
      </c>
      <c r="E42" s="5" t="s">
        <v>6</v>
      </c>
      <c r="F42" s="5">
        <v>120</v>
      </c>
    </row>
    <row r="43" spans="1:6" s="1" customFormat="1" ht="150" x14ac:dyDescent="0.3">
      <c r="A43" s="5">
        <v>41</v>
      </c>
      <c r="B43" s="58" t="s">
        <v>1157</v>
      </c>
      <c r="C43" s="4" t="s">
        <v>958</v>
      </c>
      <c r="D43" s="4" t="s">
        <v>959</v>
      </c>
      <c r="E43" s="5" t="s">
        <v>6</v>
      </c>
      <c r="F43" s="5">
        <v>350</v>
      </c>
    </row>
    <row r="44" spans="1:6" s="1" customFormat="1" ht="409.5" x14ac:dyDescent="0.3">
      <c r="A44" s="5">
        <v>42</v>
      </c>
      <c r="B44" s="58" t="s">
        <v>1158</v>
      </c>
      <c r="C44" s="4" t="s">
        <v>960</v>
      </c>
      <c r="D44" s="4" t="s">
        <v>961</v>
      </c>
      <c r="E44" s="5" t="s">
        <v>6</v>
      </c>
      <c r="F44" s="5">
        <v>200</v>
      </c>
    </row>
    <row r="45" spans="1:6" s="1" customFormat="1" ht="270" x14ac:dyDescent="0.3">
      <c r="A45" s="5">
        <v>43</v>
      </c>
      <c r="B45" s="58" t="s">
        <v>1159</v>
      </c>
      <c r="C45" s="4" t="s">
        <v>962</v>
      </c>
      <c r="D45" s="4" t="s">
        <v>963</v>
      </c>
      <c r="E45" s="5" t="s">
        <v>6</v>
      </c>
      <c r="F45" s="5">
        <v>300</v>
      </c>
    </row>
    <row r="46" spans="1:6" s="1" customFormat="1" ht="240" x14ac:dyDescent="0.3">
      <c r="A46" s="5">
        <v>44</v>
      </c>
      <c r="B46" s="58" t="s">
        <v>1160</v>
      </c>
      <c r="C46" s="4" t="s">
        <v>964</v>
      </c>
      <c r="D46" s="4" t="s">
        <v>965</v>
      </c>
      <c r="E46" s="5" t="s">
        <v>6</v>
      </c>
      <c r="F46" s="5">
        <v>300</v>
      </c>
    </row>
    <row r="47" spans="1:6" s="1" customFormat="1" ht="135" x14ac:dyDescent="0.3">
      <c r="A47" s="5">
        <v>45</v>
      </c>
      <c r="B47" s="58" t="s">
        <v>1161</v>
      </c>
      <c r="C47" s="4" t="s">
        <v>966</v>
      </c>
      <c r="D47" s="4" t="s">
        <v>967</v>
      </c>
      <c r="E47" s="5" t="s">
        <v>6</v>
      </c>
      <c r="F47" s="5">
        <v>250</v>
      </c>
    </row>
    <row r="48" spans="1:6" s="1" customFormat="1" ht="240" x14ac:dyDescent="0.3">
      <c r="A48" s="5">
        <v>46</v>
      </c>
      <c r="B48" s="48" t="s">
        <v>1162</v>
      </c>
      <c r="C48" s="4" t="s">
        <v>970</v>
      </c>
      <c r="D48" s="4" t="s">
        <v>1043</v>
      </c>
      <c r="E48" s="5" t="s">
        <v>6</v>
      </c>
      <c r="F48" s="5">
        <v>1</v>
      </c>
    </row>
    <row r="49" spans="1:6" s="1" customFormat="1" ht="195" x14ac:dyDescent="0.3">
      <c r="A49" s="5">
        <v>47</v>
      </c>
      <c r="B49" s="48" t="s">
        <v>1163</v>
      </c>
      <c r="C49" s="4" t="s">
        <v>972</v>
      </c>
      <c r="D49" s="4" t="s">
        <v>971</v>
      </c>
      <c r="E49" s="5" t="s">
        <v>6</v>
      </c>
      <c r="F49" s="5">
        <v>80</v>
      </c>
    </row>
    <row r="50" spans="1:6" s="1" customFormat="1" ht="180" x14ac:dyDescent="0.3">
      <c r="A50" s="5">
        <v>48</v>
      </c>
      <c r="B50" s="48" t="s">
        <v>1164</v>
      </c>
      <c r="C50" s="4" t="s">
        <v>973</v>
      </c>
      <c r="D50" s="4" t="s">
        <v>1044</v>
      </c>
      <c r="E50" s="5" t="s">
        <v>6</v>
      </c>
      <c r="F50" s="5">
        <v>6</v>
      </c>
    </row>
    <row r="51" spans="1:6" s="1" customFormat="1" ht="120" x14ac:dyDescent="0.3">
      <c r="A51" s="5">
        <v>49</v>
      </c>
      <c r="B51" s="48" t="s">
        <v>1165</v>
      </c>
      <c r="C51" s="4" t="s">
        <v>975</v>
      </c>
      <c r="D51" s="4" t="s">
        <v>974</v>
      </c>
      <c r="E51" s="5" t="s">
        <v>6</v>
      </c>
      <c r="F51" s="5">
        <v>6</v>
      </c>
    </row>
    <row r="52" spans="1:6" s="1" customFormat="1" ht="120" x14ac:dyDescent="0.3">
      <c r="A52" s="5">
        <v>50</v>
      </c>
      <c r="B52" s="48" t="s">
        <v>1166</v>
      </c>
      <c r="C52" s="4" t="s">
        <v>1078</v>
      </c>
      <c r="D52" s="4" t="s">
        <v>976</v>
      </c>
      <c r="E52" s="5" t="s">
        <v>6</v>
      </c>
      <c r="F52" s="5">
        <v>1</v>
      </c>
    </row>
    <row r="53" spans="1:6" s="1" customFormat="1" ht="225" x14ac:dyDescent="0.3">
      <c r="A53" s="5">
        <v>51</v>
      </c>
      <c r="B53" s="48" t="s">
        <v>1167</v>
      </c>
      <c r="C53" s="4" t="s">
        <v>1046</v>
      </c>
      <c r="D53" s="4" t="s">
        <v>1045</v>
      </c>
      <c r="E53" s="5" t="s">
        <v>6</v>
      </c>
      <c r="F53" s="5">
        <v>10</v>
      </c>
    </row>
    <row r="54" spans="1:6" s="1" customFormat="1" ht="195" x14ac:dyDescent="0.3">
      <c r="A54" s="5">
        <v>52</v>
      </c>
      <c r="B54" s="48" t="s">
        <v>1168</v>
      </c>
      <c r="C54" s="4" t="s">
        <v>1047</v>
      </c>
      <c r="D54" s="4" t="s">
        <v>1048</v>
      </c>
      <c r="E54" s="5" t="s">
        <v>6</v>
      </c>
      <c r="F54" s="5">
        <v>5</v>
      </c>
    </row>
    <row r="55" spans="1:6" s="1" customFormat="1" ht="135" x14ac:dyDescent="0.3">
      <c r="A55" s="5">
        <v>53</v>
      </c>
      <c r="B55" s="48" t="s">
        <v>1169</v>
      </c>
      <c r="C55" s="4" t="s">
        <v>977</v>
      </c>
      <c r="D55" s="4" t="s">
        <v>1079</v>
      </c>
      <c r="E55" s="5" t="s">
        <v>6</v>
      </c>
      <c r="F55" s="5">
        <v>10</v>
      </c>
    </row>
    <row r="56" spans="1:6" s="1" customFormat="1" ht="300" x14ac:dyDescent="0.3">
      <c r="A56" s="5">
        <v>54</v>
      </c>
      <c r="B56" s="48" t="s">
        <v>1170</v>
      </c>
      <c r="C56" s="4" t="s">
        <v>1095</v>
      </c>
      <c r="D56" s="4" t="s">
        <v>978</v>
      </c>
      <c r="E56" s="5" t="s">
        <v>6</v>
      </c>
      <c r="F56" s="5">
        <v>2</v>
      </c>
    </row>
    <row r="57" spans="1:6" s="1" customFormat="1" ht="255" x14ac:dyDescent="0.3">
      <c r="A57" s="5">
        <v>55</v>
      </c>
      <c r="B57" s="48" t="s">
        <v>1171</v>
      </c>
      <c r="C57" s="4" t="s">
        <v>1096</v>
      </c>
      <c r="D57" s="4" t="s">
        <v>979</v>
      </c>
      <c r="E57" s="5" t="s">
        <v>6</v>
      </c>
      <c r="F57" s="5">
        <v>3</v>
      </c>
    </row>
    <row r="58" spans="1:6" s="1" customFormat="1" ht="165" x14ac:dyDescent="0.3">
      <c r="A58" s="5">
        <v>56</v>
      </c>
      <c r="B58" s="48" t="s">
        <v>1172</v>
      </c>
      <c r="C58" s="4" t="s">
        <v>980</v>
      </c>
      <c r="D58" s="4" t="s">
        <v>981</v>
      </c>
      <c r="E58" s="5" t="s">
        <v>6</v>
      </c>
      <c r="F58" s="5">
        <v>6</v>
      </c>
    </row>
    <row r="59" spans="1:6" s="1" customFormat="1" ht="120" x14ac:dyDescent="0.3">
      <c r="A59" s="5">
        <v>57</v>
      </c>
      <c r="B59" s="48" t="s">
        <v>1173</v>
      </c>
      <c r="C59" s="4" t="s">
        <v>1082</v>
      </c>
      <c r="D59" s="4" t="s">
        <v>982</v>
      </c>
      <c r="E59" s="5" t="s">
        <v>6</v>
      </c>
      <c r="F59" s="5">
        <v>10</v>
      </c>
    </row>
    <row r="60" spans="1:6" s="1" customFormat="1" ht="165" x14ac:dyDescent="0.3">
      <c r="A60" s="5">
        <v>58</v>
      </c>
      <c r="B60" s="48" t="s">
        <v>1174</v>
      </c>
      <c r="C60" s="4" t="s">
        <v>1052</v>
      </c>
      <c r="D60" s="4" t="s">
        <v>1050</v>
      </c>
      <c r="E60" s="5" t="s">
        <v>6</v>
      </c>
      <c r="F60" s="5">
        <v>10</v>
      </c>
    </row>
    <row r="61" spans="1:6" s="1" customFormat="1" ht="120" x14ac:dyDescent="0.3">
      <c r="A61" s="5">
        <v>59</v>
      </c>
      <c r="B61" s="48" t="s">
        <v>1175</v>
      </c>
      <c r="C61" s="4" t="s">
        <v>1053</v>
      </c>
      <c r="D61" s="4" t="s">
        <v>1051</v>
      </c>
      <c r="E61" s="5" t="s">
        <v>6</v>
      </c>
      <c r="F61" s="5">
        <v>5</v>
      </c>
    </row>
    <row r="62" spans="1:6" s="1" customFormat="1" ht="270" x14ac:dyDescent="0.3">
      <c r="A62" s="5">
        <v>60</v>
      </c>
      <c r="B62" s="48" t="s">
        <v>1176</v>
      </c>
      <c r="C62" s="4" t="s">
        <v>1054</v>
      </c>
      <c r="D62" s="4" t="s">
        <v>1234</v>
      </c>
      <c r="E62" s="5" t="s">
        <v>6</v>
      </c>
      <c r="F62" s="5">
        <v>10</v>
      </c>
    </row>
    <row r="63" spans="1:6" s="1" customFormat="1" ht="240" x14ac:dyDescent="0.3">
      <c r="A63" s="5">
        <v>61</v>
      </c>
      <c r="B63" s="48" t="s">
        <v>1177</v>
      </c>
      <c r="C63" s="4" t="s">
        <v>1055</v>
      </c>
      <c r="D63" s="4" t="s">
        <v>1235</v>
      </c>
      <c r="E63" s="5" t="s">
        <v>6</v>
      </c>
      <c r="F63" s="5">
        <v>5</v>
      </c>
    </row>
    <row r="64" spans="1:6" s="1" customFormat="1" ht="255" x14ac:dyDescent="0.3">
      <c r="A64" s="5">
        <v>62</v>
      </c>
      <c r="B64" s="48" t="s">
        <v>1178</v>
      </c>
      <c r="C64" s="4" t="s">
        <v>1097</v>
      </c>
      <c r="D64" s="4" t="s">
        <v>983</v>
      </c>
      <c r="E64" s="5" t="s">
        <v>6</v>
      </c>
      <c r="F64" s="5">
        <v>4</v>
      </c>
    </row>
    <row r="65" spans="1:6" s="1" customFormat="1" ht="210" x14ac:dyDescent="0.3">
      <c r="A65" s="5">
        <v>63</v>
      </c>
      <c r="B65" s="48" t="s">
        <v>1179</v>
      </c>
      <c r="C65" s="4" t="s">
        <v>1098</v>
      </c>
      <c r="D65" s="4" t="s">
        <v>1236</v>
      </c>
      <c r="E65" s="5" t="s">
        <v>6</v>
      </c>
      <c r="F65" s="5">
        <v>1</v>
      </c>
    </row>
    <row r="66" spans="1:6" s="1" customFormat="1" ht="255" x14ac:dyDescent="0.3">
      <c r="A66" s="5">
        <v>64</v>
      </c>
      <c r="B66" s="48" t="s">
        <v>1180</v>
      </c>
      <c r="C66" s="4" t="s">
        <v>1056</v>
      </c>
      <c r="D66" s="4" t="s">
        <v>984</v>
      </c>
      <c r="E66" s="5" t="s">
        <v>6</v>
      </c>
      <c r="F66" s="5">
        <v>10</v>
      </c>
    </row>
    <row r="67" spans="1:6" s="1" customFormat="1" ht="195" x14ac:dyDescent="0.3">
      <c r="A67" s="5">
        <v>65</v>
      </c>
      <c r="B67" s="48" t="s">
        <v>1181</v>
      </c>
      <c r="C67" s="4" t="s">
        <v>1057</v>
      </c>
      <c r="D67" s="4" t="s">
        <v>985</v>
      </c>
      <c r="E67" s="5" t="s">
        <v>6</v>
      </c>
      <c r="F67" s="5">
        <v>20</v>
      </c>
    </row>
    <row r="68" spans="1:6" s="1" customFormat="1" ht="255" x14ac:dyDescent="0.3">
      <c r="A68" s="5">
        <v>66</v>
      </c>
      <c r="B68" s="48" t="s">
        <v>1182</v>
      </c>
      <c r="C68" s="4" t="s">
        <v>986</v>
      </c>
      <c r="D68" s="4" t="s">
        <v>987</v>
      </c>
      <c r="E68" s="5" t="s">
        <v>6</v>
      </c>
      <c r="F68" s="5">
        <v>6</v>
      </c>
    </row>
    <row r="69" spans="1:6" s="1" customFormat="1" ht="210" x14ac:dyDescent="0.3">
      <c r="A69" s="5">
        <v>67</v>
      </c>
      <c r="B69" s="48" t="s">
        <v>1183</v>
      </c>
      <c r="C69" s="4" t="s">
        <v>1058</v>
      </c>
      <c r="D69" s="4" t="s">
        <v>988</v>
      </c>
      <c r="E69" s="5" t="s">
        <v>6</v>
      </c>
      <c r="F69" s="5">
        <v>1</v>
      </c>
    </row>
    <row r="70" spans="1:6" s="1" customFormat="1" ht="255" x14ac:dyDescent="0.3">
      <c r="A70" s="5">
        <v>68</v>
      </c>
      <c r="B70" s="48" t="s">
        <v>1184</v>
      </c>
      <c r="C70" s="4" t="s">
        <v>989</v>
      </c>
      <c r="D70" s="4" t="s">
        <v>990</v>
      </c>
      <c r="E70" s="5" t="s">
        <v>6</v>
      </c>
      <c r="F70" s="5">
        <v>2</v>
      </c>
    </row>
    <row r="71" spans="1:6" s="1" customFormat="1" ht="195" x14ac:dyDescent="0.3">
      <c r="A71" s="5">
        <v>69</v>
      </c>
      <c r="B71" s="48" t="s">
        <v>1185</v>
      </c>
      <c r="C71" s="4" t="s">
        <v>991</v>
      </c>
      <c r="D71" s="4" t="s">
        <v>992</v>
      </c>
      <c r="E71" s="5" t="s">
        <v>6</v>
      </c>
      <c r="F71" s="5">
        <v>1</v>
      </c>
    </row>
    <row r="72" spans="1:6" s="1" customFormat="1" ht="240" x14ac:dyDescent="0.3">
      <c r="A72" s="5">
        <v>70</v>
      </c>
      <c r="B72" s="48" t="s">
        <v>1186</v>
      </c>
      <c r="C72" s="4" t="s">
        <v>993</v>
      </c>
      <c r="D72" s="4" t="s">
        <v>1059</v>
      </c>
      <c r="E72" s="5" t="s">
        <v>6</v>
      </c>
      <c r="F72" s="5">
        <v>10</v>
      </c>
    </row>
    <row r="73" spans="1:6" s="1" customFormat="1" ht="180" x14ac:dyDescent="0.3">
      <c r="A73" s="5">
        <v>71</v>
      </c>
      <c r="B73" s="48" t="s">
        <v>1187</v>
      </c>
      <c r="C73" s="4" t="s">
        <v>1061</v>
      </c>
      <c r="D73" s="4" t="s">
        <v>1060</v>
      </c>
      <c r="E73" s="5" t="s">
        <v>6</v>
      </c>
      <c r="F73" s="5">
        <v>4</v>
      </c>
    </row>
    <row r="74" spans="1:6" s="1" customFormat="1" ht="180" x14ac:dyDescent="0.3">
      <c r="A74" s="5">
        <v>72</v>
      </c>
      <c r="B74" s="48" t="s">
        <v>1188</v>
      </c>
      <c r="C74" s="4" t="s">
        <v>994</v>
      </c>
      <c r="D74" s="4" t="s">
        <v>1062</v>
      </c>
      <c r="E74" s="5" t="s">
        <v>6</v>
      </c>
      <c r="F74" s="5">
        <v>10</v>
      </c>
    </row>
    <row r="75" spans="1:6" s="1" customFormat="1" ht="135" x14ac:dyDescent="0.3">
      <c r="A75" s="5">
        <v>73</v>
      </c>
      <c r="B75" s="48" t="s">
        <v>1189</v>
      </c>
      <c r="C75" s="4" t="s">
        <v>1099</v>
      </c>
      <c r="D75" s="4" t="s">
        <v>1064</v>
      </c>
      <c r="E75" s="5" t="s">
        <v>6</v>
      </c>
      <c r="F75" s="5">
        <v>20</v>
      </c>
    </row>
    <row r="76" spans="1:6" s="1" customFormat="1" ht="180" x14ac:dyDescent="0.3">
      <c r="A76" s="5">
        <v>74</v>
      </c>
      <c r="B76" s="48" t="s">
        <v>1190</v>
      </c>
      <c r="C76" s="4" t="s">
        <v>996</v>
      </c>
      <c r="D76" s="4" t="s">
        <v>995</v>
      </c>
      <c r="E76" s="5" t="s">
        <v>6</v>
      </c>
      <c r="F76" s="5">
        <v>5</v>
      </c>
    </row>
    <row r="77" spans="1:6" s="1" customFormat="1" ht="135" x14ac:dyDescent="0.3">
      <c r="A77" s="5">
        <v>75</v>
      </c>
      <c r="B77" s="48" t="s">
        <v>1191</v>
      </c>
      <c r="C77" s="4" t="s">
        <v>997</v>
      </c>
      <c r="D77" s="4" t="s">
        <v>998</v>
      </c>
      <c r="E77" s="5" t="s">
        <v>6</v>
      </c>
      <c r="F77" s="5">
        <v>10</v>
      </c>
    </row>
    <row r="78" spans="1:6" s="1" customFormat="1" ht="285" x14ac:dyDescent="0.3">
      <c r="A78" s="5">
        <v>76</v>
      </c>
      <c r="B78" s="48" t="s">
        <v>1192</v>
      </c>
      <c r="C78" s="4" t="s">
        <v>999</v>
      </c>
      <c r="D78" s="4" t="s">
        <v>1000</v>
      </c>
      <c r="E78" s="5" t="s">
        <v>6</v>
      </c>
      <c r="F78" s="5">
        <v>8</v>
      </c>
    </row>
    <row r="79" spans="1:6" s="1" customFormat="1" ht="240" x14ac:dyDescent="0.3">
      <c r="A79" s="5">
        <v>77</v>
      </c>
      <c r="B79" s="48" t="s">
        <v>1193</v>
      </c>
      <c r="C79" s="4" t="s">
        <v>1065</v>
      </c>
      <c r="D79" s="4" t="s">
        <v>1001</v>
      </c>
      <c r="E79" s="5" t="s">
        <v>6</v>
      </c>
      <c r="F79" s="5">
        <v>2</v>
      </c>
    </row>
    <row r="80" spans="1:6" s="1" customFormat="1" ht="165" x14ac:dyDescent="0.3">
      <c r="A80" s="5">
        <v>78</v>
      </c>
      <c r="B80" s="48" t="s">
        <v>1194</v>
      </c>
      <c r="C80" s="4" t="s">
        <v>1003</v>
      </c>
      <c r="D80" s="4" t="s">
        <v>1002</v>
      </c>
      <c r="E80" s="5" t="s">
        <v>6</v>
      </c>
      <c r="F80" s="5">
        <v>5</v>
      </c>
    </row>
    <row r="81" spans="1:6" s="1" customFormat="1" ht="105" x14ac:dyDescent="0.3">
      <c r="A81" s="5">
        <v>79</v>
      </c>
      <c r="B81" s="48" t="s">
        <v>1195</v>
      </c>
      <c r="C81" s="4" t="s">
        <v>1005</v>
      </c>
      <c r="D81" s="4" t="s">
        <v>1006</v>
      </c>
      <c r="E81" s="5" t="s">
        <v>6</v>
      </c>
      <c r="F81" s="5">
        <v>3</v>
      </c>
    </row>
    <row r="82" spans="1:6" s="1" customFormat="1" ht="135" x14ac:dyDescent="0.3">
      <c r="A82" s="5">
        <v>80</v>
      </c>
      <c r="B82" s="48" t="s">
        <v>1196</v>
      </c>
      <c r="C82" s="4" t="s">
        <v>1007</v>
      </c>
      <c r="D82" s="4" t="s">
        <v>1004</v>
      </c>
      <c r="E82" s="5" t="s">
        <v>6</v>
      </c>
      <c r="F82" s="5">
        <v>1</v>
      </c>
    </row>
    <row r="83" spans="1:6" s="1" customFormat="1" ht="90" x14ac:dyDescent="0.3">
      <c r="A83" s="5">
        <v>81</v>
      </c>
      <c r="B83" s="48" t="s">
        <v>1197</v>
      </c>
      <c r="C83" s="4" t="s">
        <v>1008</v>
      </c>
      <c r="D83" s="4" t="s">
        <v>1009</v>
      </c>
      <c r="E83" s="5" t="s">
        <v>6</v>
      </c>
      <c r="F83" s="5">
        <v>1</v>
      </c>
    </row>
    <row r="84" spans="1:6" s="1" customFormat="1" ht="180" x14ac:dyDescent="0.3">
      <c r="A84" s="5">
        <v>82</v>
      </c>
      <c r="B84" s="48" t="s">
        <v>1198</v>
      </c>
      <c r="C84" s="4" t="s">
        <v>1069</v>
      </c>
      <c r="D84" s="4" t="s">
        <v>1066</v>
      </c>
      <c r="E84" s="5" t="s">
        <v>6</v>
      </c>
      <c r="F84" s="5">
        <v>5</v>
      </c>
    </row>
    <row r="85" spans="1:6" s="1" customFormat="1" ht="180" x14ac:dyDescent="0.3">
      <c r="A85" s="5">
        <v>83</v>
      </c>
      <c r="B85" s="48" t="s">
        <v>1199</v>
      </c>
      <c r="C85" s="4" t="s">
        <v>1010</v>
      </c>
      <c r="D85" s="4" t="s">
        <v>1110</v>
      </c>
      <c r="E85" s="5" t="s">
        <v>6</v>
      </c>
      <c r="F85" s="5">
        <v>10</v>
      </c>
    </row>
    <row r="86" spans="1:6" s="1" customFormat="1" ht="150" x14ac:dyDescent="0.3">
      <c r="A86" s="5">
        <v>84</v>
      </c>
      <c r="B86" s="58" t="s">
        <v>1200</v>
      </c>
      <c r="C86" s="4" t="s">
        <v>1084</v>
      </c>
      <c r="D86" s="4" t="s">
        <v>1068</v>
      </c>
      <c r="E86" s="5" t="s">
        <v>6</v>
      </c>
      <c r="F86" s="5">
        <v>5</v>
      </c>
    </row>
    <row r="87" spans="1:6" s="1" customFormat="1" ht="225" x14ac:dyDescent="0.3">
      <c r="A87" s="5">
        <v>85</v>
      </c>
      <c r="B87" s="48" t="s">
        <v>1201</v>
      </c>
      <c r="C87" s="4" t="s">
        <v>1011</v>
      </c>
      <c r="D87" s="4" t="s">
        <v>1070</v>
      </c>
      <c r="E87" s="5" t="s">
        <v>6</v>
      </c>
      <c r="F87" s="5">
        <v>1</v>
      </c>
    </row>
    <row r="88" spans="1:6" s="1" customFormat="1" ht="180" x14ac:dyDescent="0.3">
      <c r="A88" s="5">
        <v>86</v>
      </c>
      <c r="B88" s="48" t="s">
        <v>1202</v>
      </c>
      <c r="C88" s="4" t="s">
        <v>1071</v>
      </c>
      <c r="D88" s="4" t="s">
        <v>1072</v>
      </c>
      <c r="E88" s="5" t="s">
        <v>6</v>
      </c>
      <c r="F88" s="5">
        <v>1</v>
      </c>
    </row>
    <row r="89" spans="1:6" s="1" customFormat="1" ht="255" x14ac:dyDescent="0.3">
      <c r="A89" s="5">
        <v>87</v>
      </c>
      <c r="B89" s="58" t="s">
        <v>1203</v>
      </c>
      <c r="C89" s="4" t="s">
        <v>1073</v>
      </c>
      <c r="D89" s="4" t="s">
        <v>1232</v>
      </c>
      <c r="E89" s="5" t="s">
        <v>6</v>
      </c>
      <c r="F89" s="5">
        <v>2</v>
      </c>
    </row>
    <row r="90" spans="1:6" s="1" customFormat="1" ht="255" x14ac:dyDescent="0.3">
      <c r="A90" s="5">
        <v>88</v>
      </c>
      <c r="B90" s="58" t="s">
        <v>1204</v>
      </c>
      <c r="C90" s="4" t="s">
        <v>1074</v>
      </c>
      <c r="D90" s="4" t="s">
        <v>1233</v>
      </c>
      <c r="E90" s="5" t="s">
        <v>6</v>
      </c>
      <c r="F90" s="5">
        <v>5</v>
      </c>
    </row>
    <row r="91" spans="1:6" s="1" customFormat="1" ht="390" x14ac:dyDescent="0.3">
      <c r="A91" s="5">
        <v>89</v>
      </c>
      <c r="B91" s="58" t="s">
        <v>1205</v>
      </c>
      <c r="C91" s="4" t="s">
        <v>1075</v>
      </c>
      <c r="D91" s="4" t="s">
        <v>1085</v>
      </c>
      <c r="E91" s="5" t="s">
        <v>6</v>
      </c>
      <c r="F91" s="5">
        <v>10</v>
      </c>
    </row>
    <row r="92" spans="1:6" s="1" customFormat="1" ht="150" x14ac:dyDescent="0.3">
      <c r="A92" s="5">
        <v>90</v>
      </c>
      <c r="B92" s="58" t="s">
        <v>1206</v>
      </c>
      <c r="C92" s="4" t="s">
        <v>1100</v>
      </c>
      <c r="D92" s="4" t="s">
        <v>1088</v>
      </c>
      <c r="E92" s="5" t="s">
        <v>6</v>
      </c>
      <c r="F92" s="5">
        <v>5</v>
      </c>
    </row>
    <row r="93" spans="1:6" s="1" customFormat="1" ht="240" x14ac:dyDescent="0.3">
      <c r="A93" s="5">
        <v>91</v>
      </c>
      <c r="B93" s="58" t="s">
        <v>1207</v>
      </c>
      <c r="C93" s="4" t="s">
        <v>1012</v>
      </c>
      <c r="D93" s="4" t="s">
        <v>1089</v>
      </c>
      <c r="E93" s="5" t="s">
        <v>6</v>
      </c>
      <c r="F93" s="5">
        <v>5</v>
      </c>
    </row>
    <row r="94" spans="1:6" s="1" customFormat="1" ht="240" x14ac:dyDescent="0.3">
      <c r="A94" s="5">
        <v>92</v>
      </c>
      <c r="B94" s="58" t="s">
        <v>1208</v>
      </c>
      <c r="C94" s="4" t="s">
        <v>1013</v>
      </c>
      <c r="D94" s="4" t="s">
        <v>1092</v>
      </c>
      <c r="E94" s="5" t="s">
        <v>6</v>
      </c>
      <c r="F94" s="5">
        <v>5</v>
      </c>
    </row>
    <row r="95" spans="1:6" s="1" customFormat="1" ht="180" x14ac:dyDescent="0.3">
      <c r="A95" s="5">
        <v>93</v>
      </c>
      <c r="B95" s="58" t="s">
        <v>1209</v>
      </c>
      <c r="C95" s="4" t="s">
        <v>1014</v>
      </c>
      <c r="D95" s="4" t="s">
        <v>1016</v>
      </c>
      <c r="E95" s="5" t="s">
        <v>6</v>
      </c>
      <c r="F95" s="5">
        <v>2</v>
      </c>
    </row>
    <row r="96" spans="1:6" s="1" customFormat="1" ht="120" x14ac:dyDescent="0.3">
      <c r="A96" s="5">
        <v>94</v>
      </c>
      <c r="B96" s="58" t="s">
        <v>1210</v>
      </c>
      <c r="C96" s="4" t="s">
        <v>1015</v>
      </c>
      <c r="D96" s="4" t="s">
        <v>1017</v>
      </c>
      <c r="E96" s="5" t="s">
        <v>6</v>
      </c>
      <c r="F96" s="5">
        <v>2</v>
      </c>
    </row>
    <row r="97" spans="1:6" s="1" customFormat="1" ht="120" x14ac:dyDescent="0.3">
      <c r="A97" s="5">
        <v>95</v>
      </c>
      <c r="B97" s="58" t="s">
        <v>1211</v>
      </c>
      <c r="C97" s="4" t="s">
        <v>1076</v>
      </c>
      <c r="D97" s="4" t="s">
        <v>1077</v>
      </c>
      <c r="E97" s="5" t="s">
        <v>6</v>
      </c>
      <c r="F97" s="5">
        <v>10</v>
      </c>
    </row>
    <row r="98" spans="1:6" s="1" customFormat="1" ht="330" x14ac:dyDescent="0.3">
      <c r="A98" s="5">
        <v>96</v>
      </c>
      <c r="B98" s="56" t="s">
        <v>1212</v>
      </c>
      <c r="C98" s="4" t="s">
        <v>1034</v>
      </c>
      <c r="D98" s="4" t="s">
        <v>1035</v>
      </c>
      <c r="E98" s="5" t="s">
        <v>6</v>
      </c>
      <c r="F98" s="5">
        <v>50</v>
      </c>
    </row>
    <row r="99" spans="1:6" s="1" customFormat="1" ht="409.5" x14ac:dyDescent="0.3">
      <c r="A99" s="5">
        <v>97</v>
      </c>
      <c r="B99" s="56" t="s">
        <v>1213</v>
      </c>
      <c r="C99" s="4" t="s">
        <v>1018</v>
      </c>
      <c r="D99" s="4" t="s">
        <v>1019</v>
      </c>
      <c r="E99" s="5" t="s">
        <v>6</v>
      </c>
      <c r="F99" s="5">
        <v>200</v>
      </c>
    </row>
    <row r="100" spans="1:6" s="1" customFormat="1" ht="375" x14ac:dyDescent="0.3">
      <c r="A100" s="5">
        <v>98</v>
      </c>
      <c r="B100" s="56" t="s">
        <v>1214</v>
      </c>
      <c r="C100" s="4" t="s">
        <v>1020</v>
      </c>
      <c r="D100" s="4" t="s">
        <v>1021</v>
      </c>
      <c r="E100" s="5" t="s">
        <v>6</v>
      </c>
      <c r="F100" s="5">
        <v>36</v>
      </c>
    </row>
    <row r="101" spans="1:6" s="1" customFormat="1" ht="409.5" x14ac:dyDescent="0.3">
      <c r="A101" s="5">
        <v>99</v>
      </c>
      <c r="B101" s="56" t="s">
        <v>1215</v>
      </c>
      <c r="C101" s="4" t="s">
        <v>1022</v>
      </c>
      <c r="D101" s="4" t="s">
        <v>1023</v>
      </c>
      <c r="E101" s="5" t="s">
        <v>6</v>
      </c>
      <c r="F101" s="5">
        <v>30</v>
      </c>
    </row>
    <row r="102" spans="1:6" s="1" customFormat="1" ht="285" x14ac:dyDescent="0.3">
      <c r="A102" s="5">
        <v>100</v>
      </c>
      <c r="B102" s="56" t="s">
        <v>1216</v>
      </c>
      <c r="C102" s="4" t="s">
        <v>1024</v>
      </c>
      <c r="D102" s="4" t="s">
        <v>1025</v>
      </c>
      <c r="E102" s="5" t="s">
        <v>6</v>
      </c>
      <c r="F102" s="5">
        <v>45000</v>
      </c>
    </row>
    <row r="103" spans="1:6" s="1" customFormat="1" ht="315" x14ac:dyDescent="0.3">
      <c r="A103" s="5">
        <v>101</v>
      </c>
      <c r="B103" s="56" t="s">
        <v>1217</v>
      </c>
      <c r="C103" s="4" t="s">
        <v>1026</v>
      </c>
      <c r="D103" s="4" t="s">
        <v>1027</v>
      </c>
      <c r="E103" s="5" t="s">
        <v>6</v>
      </c>
      <c r="F103" s="5">
        <v>270</v>
      </c>
    </row>
    <row r="104" spans="1:6" s="1" customFormat="1" ht="210" x14ac:dyDescent="0.3">
      <c r="A104" s="5">
        <v>102</v>
      </c>
      <c r="B104" s="56" t="s">
        <v>1218</v>
      </c>
      <c r="C104" s="4" t="s">
        <v>1028</v>
      </c>
      <c r="D104" s="4" t="s">
        <v>1029</v>
      </c>
      <c r="E104" s="5" t="s">
        <v>6</v>
      </c>
      <c r="F104" s="5">
        <v>60</v>
      </c>
    </row>
    <row r="105" spans="1:6" s="1" customFormat="1" ht="60" x14ac:dyDescent="0.3">
      <c r="A105" s="5">
        <v>103</v>
      </c>
      <c r="B105" s="56" t="s">
        <v>1219</v>
      </c>
      <c r="C105" s="4" t="s">
        <v>1032</v>
      </c>
      <c r="D105" s="4" t="s">
        <v>1033</v>
      </c>
      <c r="E105" s="5" t="s">
        <v>469</v>
      </c>
      <c r="F105" s="5">
        <v>100</v>
      </c>
    </row>
    <row r="106" spans="1:6" s="1" customFormat="1" ht="60" x14ac:dyDescent="0.3">
      <c r="A106" s="5">
        <v>104</v>
      </c>
      <c r="B106" s="56" t="s">
        <v>1220</v>
      </c>
      <c r="C106" s="4" t="s">
        <v>1030</v>
      </c>
      <c r="D106" s="4" t="s">
        <v>1031</v>
      </c>
      <c r="E106" s="5" t="s">
        <v>469</v>
      </c>
      <c r="F106" s="5">
        <v>250</v>
      </c>
    </row>
    <row r="107" spans="1:6" x14ac:dyDescent="0.25">
      <c r="A107" s="4"/>
      <c r="B107" s="65" t="s">
        <v>699</v>
      </c>
      <c r="C107" s="60"/>
      <c r="D107" s="5"/>
      <c r="E107" s="5"/>
      <c r="F107" s="7"/>
    </row>
    <row r="108" spans="1:6" s="53" customFormat="1" ht="15" customHeight="1" x14ac:dyDescent="0.2">
      <c r="A108" s="72" t="s">
        <v>700</v>
      </c>
      <c r="B108" s="72"/>
      <c r="C108" s="72"/>
      <c r="D108" s="72"/>
      <c r="E108" s="72"/>
      <c r="F108" s="72"/>
    </row>
    <row r="109" spans="1:6" s="53" customFormat="1" ht="29.25" customHeight="1" x14ac:dyDescent="0.2">
      <c r="A109" s="72" t="s">
        <v>701</v>
      </c>
      <c r="B109" s="72"/>
      <c r="C109" s="72"/>
      <c r="D109" s="72"/>
      <c r="E109" s="72"/>
      <c r="F109" s="72"/>
    </row>
    <row r="110" spans="1:6" s="53" customFormat="1" ht="57" customHeight="1" x14ac:dyDescent="0.2">
      <c r="A110" s="72" t="s">
        <v>1101</v>
      </c>
      <c r="B110" s="72"/>
      <c r="C110" s="72"/>
      <c r="D110" s="72"/>
      <c r="E110" s="72"/>
      <c r="F110" s="72"/>
    </row>
    <row r="111" spans="1:6" s="53" customFormat="1" ht="65.25" customHeight="1" x14ac:dyDescent="0.2">
      <c r="A111" s="72" t="s">
        <v>702</v>
      </c>
      <c r="B111" s="72"/>
      <c r="C111" s="72"/>
      <c r="D111" s="72"/>
      <c r="E111" s="72"/>
      <c r="F111" s="72"/>
    </row>
    <row r="112" spans="1:6" s="53" customFormat="1" ht="35.25" customHeight="1" x14ac:dyDescent="0.2">
      <c r="A112" s="71" t="s">
        <v>703</v>
      </c>
      <c r="B112" s="71"/>
      <c r="C112" s="71"/>
      <c r="D112" s="71"/>
      <c r="E112" s="71"/>
      <c r="F112" s="71"/>
    </row>
    <row r="113" spans="1:6" s="53" customFormat="1" ht="116.25" customHeight="1" x14ac:dyDescent="0.2">
      <c r="A113" s="71" t="s">
        <v>704</v>
      </c>
      <c r="B113" s="71"/>
      <c r="C113" s="71"/>
      <c r="D113" s="71"/>
      <c r="E113" s="71"/>
      <c r="F113" s="71"/>
    </row>
    <row r="114" spans="1:6" s="63" customFormat="1" ht="24.75" customHeight="1" x14ac:dyDescent="0.25">
      <c r="A114" s="73" t="s">
        <v>705</v>
      </c>
      <c r="B114" s="73"/>
      <c r="C114" s="73"/>
      <c r="D114" s="73"/>
      <c r="E114" s="73"/>
      <c r="F114" s="73"/>
    </row>
    <row r="115" spans="1:6" s="63" customFormat="1" ht="34.5" customHeight="1" x14ac:dyDescent="0.25">
      <c r="A115" s="76" t="s">
        <v>1102</v>
      </c>
      <c r="B115" s="76"/>
      <c r="C115" s="76"/>
      <c r="D115" s="76"/>
      <c r="E115" s="76"/>
      <c r="F115" s="76"/>
    </row>
    <row r="116" spans="1:6" s="62" customFormat="1" ht="44.25" customHeight="1" x14ac:dyDescent="0.3">
      <c r="A116" s="76" t="s">
        <v>706</v>
      </c>
      <c r="B116" s="76"/>
      <c r="C116" s="76"/>
      <c r="D116" s="76"/>
      <c r="E116" s="76"/>
      <c r="F116" s="76"/>
    </row>
    <row r="117" spans="1:6" s="53" customFormat="1" ht="48" customHeight="1" x14ac:dyDescent="0.2">
      <c r="A117" s="76" t="s">
        <v>707</v>
      </c>
      <c r="B117" s="76"/>
      <c r="C117" s="76"/>
      <c r="D117" s="76"/>
      <c r="E117" s="76"/>
      <c r="F117" s="76"/>
    </row>
    <row r="118" spans="1:6" s="46" customFormat="1" ht="36.75" customHeight="1" x14ac:dyDescent="0.25">
      <c r="A118" s="73" t="s">
        <v>1103</v>
      </c>
      <c r="B118" s="73"/>
      <c r="C118" s="73"/>
      <c r="D118" s="73"/>
      <c r="E118" s="73"/>
      <c r="F118" s="73"/>
    </row>
    <row r="119" spans="1:6" customFormat="1" ht="21.75" customHeight="1" x14ac:dyDescent="0.25">
      <c r="A119" s="74" t="s">
        <v>1104</v>
      </c>
      <c r="B119" s="75"/>
      <c r="C119" s="75"/>
      <c r="D119" s="75"/>
      <c r="E119" s="75"/>
      <c r="F119" s="75"/>
    </row>
  </sheetData>
  <mergeCells count="13">
    <mergeCell ref="A118:F118"/>
    <mergeCell ref="A119:F119"/>
    <mergeCell ref="A113:F113"/>
    <mergeCell ref="A114:F114"/>
    <mergeCell ref="A115:F115"/>
    <mergeCell ref="A116:F116"/>
    <mergeCell ref="A117:F117"/>
    <mergeCell ref="B1:F1"/>
    <mergeCell ref="A112:F112"/>
    <mergeCell ref="A108:F108"/>
    <mergeCell ref="A109:F109"/>
    <mergeCell ref="A110:F110"/>
    <mergeCell ref="A111:F111"/>
  </mergeCells>
  <pageMargins left="0.2" right="0.2" top="0.25" bottom="0.25" header="0.05" footer="0.05"/>
  <pageSetup paperSize="9" scale="9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W157"/>
  <sheetViews>
    <sheetView workbookViewId="0">
      <selection activeCell="E15" sqref="E15"/>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67.5703125" style="2" customWidth="1"/>
    <col min="6" max="6" width="9.140625" style="1"/>
    <col min="7" max="7" width="9.85546875" style="6" bestFit="1" customWidth="1"/>
    <col min="8" max="8" width="9.28515625" style="2" bestFit="1" customWidth="1"/>
    <col min="9" max="9" width="14.5703125" style="1" customWidth="1"/>
    <col min="10" max="10" width="15.140625" style="1" customWidth="1"/>
    <col min="11" max="11" width="17.28515625" style="23" hidden="1" customWidth="1"/>
    <col min="12" max="12" width="57.5703125" style="23" hidden="1" customWidth="1"/>
    <col min="13" max="13" width="3.85546875" style="23" hidden="1" customWidth="1"/>
    <col min="14" max="14" width="9" style="23" hidden="1" customWidth="1"/>
    <col min="15" max="16" width="0" style="1" hidden="1" customWidth="1"/>
    <col min="17" max="17" width="9.28515625" style="1" hidden="1" customWidth="1"/>
    <col min="18" max="18" width="16" style="1" hidden="1" customWidth="1"/>
    <col min="19" max="19" width="12.140625" style="1" hidden="1" customWidth="1"/>
    <col min="20" max="20" width="17.28515625" style="1" hidden="1" customWidth="1"/>
    <col min="21" max="21" width="0" style="1" hidden="1" customWidth="1"/>
    <col min="22" max="22" width="13.42578125" style="1" hidden="1" customWidth="1"/>
    <col min="23" max="23" width="13.42578125" style="1" bestFit="1" customWidth="1"/>
    <col min="24" max="16384" width="9.140625" style="1"/>
  </cols>
  <sheetData>
    <row r="1" spans="1:22" ht="102" x14ac:dyDescent="0.3">
      <c r="A1" s="8" t="s">
        <v>661</v>
      </c>
      <c r="B1" s="8" t="s">
        <v>653</v>
      </c>
      <c r="C1" s="8" t="s">
        <v>654</v>
      </c>
      <c r="D1" s="8" t="s">
        <v>0</v>
      </c>
      <c r="E1" s="8" t="s">
        <v>655</v>
      </c>
      <c r="F1" s="8" t="s">
        <v>1</v>
      </c>
      <c r="G1" s="9" t="s">
        <v>2</v>
      </c>
      <c r="H1" s="8" t="s">
        <v>656</v>
      </c>
      <c r="I1" s="8" t="s">
        <v>657</v>
      </c>
      <c r="J1" s="8" t="s">
        <v>658</v>
      </c>
      <c r="Q1" s="27" t="s">
        <v>674</v>
      </c>
      <c r="R1" s="27" t="s">
        <v>675</v>
      </c>
      <c r="S1" s="27" t="s">
        <v>676</v>
      </c>
      <c r="T1" s="27" t="s">
        <v>677</v>
      </c>
    </row>
    <row r="2" spans="1:22" ht="101.25" hidden="1" customHeight="1" x14ac:dyDescent="0.3">
      <c r="A2" s="5">
        <v>3</v>
      </c>
      <c r="B2" s="4">
        <v>33651112</v>
      </c>
      <c r="C2" s="28" t="s">
        <v>8</v>
      </c>
      <c r="D2" s="5" t="s">
        <v>4</v>
      </c>
      <c r="E2" s="15" t="s">
        <v>9</v>
      </c>
      <c r="F2" s="5" t="s">
        <v>5</v>
      </c>
      <c r="G2" s="7">
        <v>1650</v>
      </c>
      <c r="H2" s="5">
        <v>170</v>
      </c>
      <c r="I2" s="4">
        <v>200</v>
      </c>
      <c r="J2" s="7">
        <f t="shared" ref="J2:J33" si="0">I2*G2</f>
        <v>330000</v>
      </c>
      <c r="K2" s="24" t="s">
        <v>10</v>
      </c>
      <c r="L2" s="24" t="s">
        <v>11</v>
      </c>
      <c r="M2" s="24" t="s">
        <v>6</v>
      </c>
      <c r="Q2" s="26">
        <v>0</v>
      </c>
      <c r="R2" s="26">
        <f t="shared" ref="R2:R33" si="1">Q2*G2</f>
        <v>0</v>
      </c>
      <c r="S2" s="26">
        <v>200</v>
      </c>
      <c r="T2" s="26">
        <f t="shared" ref="T2:T33" si="2">S2*G2</f>
        <v>330000</v>
      </c>
      <c r="V2" s="1">
        <f t="shared" ref="V2:V65" si="3">I2-Q2-S2</f>
        <v>0</v>
      </c>
    </row>
    <row r="3" spans="1:22" ht="101.25" hidden="1" customHeight="1" x14ac:dyDescent="0.3">
      <c r="A3" s="5">
        <v>5</v>
      </c>
      <c r="B3" s="4">
        <v>33611120</v>
      </c>
      <c r="C3" s="28" t="s">
        <v>13</v>
      </c>
      <c r="D3" s="5" t="s">
        <v>4</v>
      </c>
      <c r="E3" s="15" t="s">
        <v>14</v>
      </c>
      <c r="F3" s="5" t="s">
        <v>5</v>
      </c>
      <c r="G3" s="7">
        <v>356</v>
      </c>
      <c r="H3" s="5">
        <v>6750</v>
      </c>
      <c r="I3" s="4">
        <v>3000</v>
      </c>
      <c r="J3" s="7">
        <f t="shared" si="0"/>
        <v>1068000</v>
      </c>
      <c r="K3" s="24" t="s">
        <v>15</v>
      </c>
      <c r="L3" s="24" t="s">
        <v>16</v>
      </c>
      <c r="M3" s="24" t="s">
        <v>6</v>
      </c>
      <c r="N3" s="23" t="s">
        <v>17</v>
      </c>
      <c r="Q3" s="26">
        <v>0</v>
      </c>
      <c r="R3" s="26">
        <f t="shared" si="1"/>
        <v>0</v>
      </c>
      <c r="S3" s="26">
        <v>3000</v>
      </c>
      <c r="T3" s="26">
        <f t="shared" si="2"/>
        <v>1068000</v>
      </c>
      <c r="V3" s="1">
        <f t="shared" si="3"/>
        <v>0</v>
      </c>
    </row>
    <row r="4" spans="1:22" ht="101.25" hidden="1" customHeight="1" x14ac:dyDescent="0.3">
      <c r="A4" s="5">
        <v>6</v>
      </c>
      <c r="B4" s="4">
        <v>33651212</v>
      </c>
      <c r="C4" s="28" t="s">
        <v>18</v>
      </c>
      <c r="D4" s="5" t="s">
        <v>4</v>
      </c>
      <c r="E4" s="15" t="s">
        <v>662</v>
      </c>
      <c r="F4" s="5" t="s">
        <v>5</v>
      </c>
      <c r="G4" s="7">
        <v>3000</v>
      </c>
      <c r="H4" s="5">
        <v>50</v>
      </c>
      <c r="I4" s="4">
        <v>100</v>
      </c>
      <c r="J4" s="7">
        <f t="shared" si="0"/>
        <v>300000</v>
      </c>
      <c r="K4" s="24"/>
      <c r="L4" s="24"/>
      <c r="M4" s="24"/>
      <c r="Q4" s="26">
        <v>100</v>
      </c>
      <c r="R4" s="26">
        <f t="shared" si="1"/>
        <v>300000</v>
      </c>
      <c r="S4" s="26">
        <v>0</v>
      </c>
      <c r="T4" s="26">
        <f t="shared" si="2"/>
        <v>0</v>
      </c>
      <c r="V4" s="1">
        <f t="shared" si="3"/>
        <v>0</v>
      </c>
    </row>
    <row r="5" spans="1:22" ht="101.25" hidden="1" customHeight="1" x14ac:dyDescent="0.3">
      <c r="A5" s="5">
        <v>7</v>
      </c>
      <c r="B5" s="4">
        <v>33691176</v>
      </c>
      <c r="C5" s="28" t="s">
        <v>19</v>
      </c>
      <c r="D5" s="5" t="s">
        <v>4</v>
      </c>
      <c r="E5" s="15" t="s">
        <v>663</v>
      </c>
      <c r="F5" s="5" t="s">
        <v>5</v>
      </c>
      <c r="G5" s="7">
        <v>840</v>
      </c>
      <c r="H5" s="5">
        <v>700</v>
      </c>
      <c r="I5" s="4">
        <v>700</v>
      </c>
      <c r="J5" s="7">
        <f t="shared" si="0"/>
        <v>588000</v>
      </c>
      <c r="K5" s="24"/>
      <c r="L5" s="24"/>
      <c r="M5" s="24"/>
      <c r="Q5" s="26">
        <v>650</v>
      </c>
      <c r="R5" s="26">
        <f t="shared" si="1"/>
        <v>546000</v>
      </c>
      <c r="S5" s="26">
        <v>50</v>
      </c>
      <c r="T5" s="26">
        <f t="shared" si="2"/>
        <v>42000</v>
      </c>
      <c r="V5" s="1">
        <f t="shared" si="3"/>
        <v>0</v>
      </c>
    </row>
    <row r="6" spans="1:22" ht="101.25" hidden="1" customHeight="1" x14ac:dyDescent="0.3">
      <c r="A6" s="5">
        <v>10</v>
      </c>
      <c r="B6" s="4">
        <v>33661159</v>
      </c>
      <c r="C6" s="28" t="s">
        <v>22</v>
      </c>
      <c r="D6" s="5" t="s">
        <v>4</v>
      </c>
      <c r="E6" s="15" t="s">
        <v>23</v>
      </c>
      <c r="F6" s="5" t="s">
        <v>5</v>
      </c>
      <c r="G6" s="7">
        <v>92</v>
      </c>
      <c r="H6" s="5">
        <v>100</v>
      </c>
      <c r="I6" s="4">
        <v>150</v>
      </c>
      <c r="J6" s="7">
        <f t="shared" si="0"/>
        <v>13800</v>
      </c>
      <c r="K6" s="24" t="s">
        <v>24</v>
      </c>
      <c r="L6" s="24" t="s">
        <v>25</v>
      </c>
      <c r="M6" s="24" t="s">
        <v>6</v>
      </c>
      <c r="Q6" s="26">
        <v>150</v>
      </c>
      <c r="R6" s="26">
        <f t="shared" si="1"/>
        <v>13800</v>
      </c>
      <c r="S6" s="26">
        <v>0</v>
      </c>
      <c r="T6" s="26">
        <f t="shared" si="2"/>
        <v>0</v>
      </c>
      <c r="V6" s="1">
        <f t="shared" si="3"/>
        <v>0</v>
      </c>
    </row>
    <row r="7" spans="1:22" ht="101.25" hidden="1" customHeight="1" x14ac:dyDescent="0.3">
      <c r="A7" s="5">
        <v>11</v>
      </c>
      <c r="B7" s="4">
        <v>33671135</v>
      </c>
      <c r="C7" s="28" t="s">
        <v>26</v>
      </c>
      <c r="D7" s="5" t="s">
        <v>4</v>
      </c>
      <c r="E7" s="15" t="s">
        <v>27</v>
      </c>
      <c r="F7" s="5" t="s">
        <v>5</v>
      </c>
      <c r="G7" s="7">
        <v>86</v>
      </c>
      <c r="H7" s="5">
        <v>400</v>
      </c>
      <c r="I7" s="4">
        <v>400</v>
      </c>
      <c r="J7" s="7">
        <f t="shared" si="0"/>
        <v>34400</v>
      </c>
      <c r="K7" s="24" t="s">
        <v>28</v>
      </c>
      <c r="L7" s="24" t="s">
        <v>29</v>
      </c>
      <c r="M7" s="24" t="s">
        <v>6</v>
      </c>
      <c r="Q7" s="26">
        <v>400</v>
      </c>
      <c r="R7" s="26">
        <f t="shared" si="1"/>
        <v>34400</v>
      </c>
      <c r="S7" s="26">
        <v>0</v>
      </c>
      <c r="T7" s="26">
        <f t="shared" si="2"/>
        <v>0</v>
      </c>
      <c r="V7" s="1">
        <f t="shared" si="3"/>
        <v>0</v>
      </c>
    </row>
    <row r="8" spans="1:22" ht="101.25" hidden="1" customHeight="1" x14ac:dyDescent="0.3">
      <c r="A8" s="5">
        <v>13</v>
      </c>
      <c r="B8" s="4">
        <v>33691176</v>
      </c>
      <c r="C8" s="28" t="s">
        <v>31</v>
      </c>
      <c r="D8" s="5" t="s">
        <v>4</v>
      </c>
      <c r="E8" s="15" t="s">
        <v>32</v>
      </c>
      <c r="F8" s="5" t="s">
        <v>5</v>
      </c>
      <c r="G8" s="7">
        <v>90000</v>
      </c>
      <c r="H8" s="5">
        <v>1</v>
      </c>
      <c r="I8" s="4">
        <v>1</v>
      </c>
      <c r="J8" s="7">
        <f t="shared" si="0"/>
        <v>90000</v>
      </c>
      <c r="K8" s="24" t="s">
        <v>33</v>
      </c>
      <c r="L8" s="24" t="s">
        <v>34</v>
      </c>
      <c r="M8" s="24" t="s">
        <v>6</v>
      </c>
      <c r="N8" s="23" t="s">
        <v>35</v>
      </c>
      <c r="Q8" s="26">
        <v>1</v>
      </c>
      <c r="R8" s="26">
        <f t="shared" si="1"/>
        <v>90000</v>
      </c>
      <c r="S8" s="26"/>
      <c r="T8" s="26">
        <f t="shared" si="2"/>
        <v>0</v>
      </c>
      <c r="V8" s="1">
        <f t="shared" si="3"/>
        <v>0</v>
      </c>
    </row>
    <row r="9" spans="1:22" ht="101.25" hidden="1" customHeight="1" x14ac:dyDescent="0.3">
      <c r="A9" s="5">
        <v>14</v>
      </c>
      <c r="B9" s="4">
        <v>33691138</v>
      </c>
      <c r="C9" s="28" t="s">
        <v>36</v>
      </c>
      <c r="D9" s="5" t="s">
        <v>4</v>
      </c>
      <c r="E9" s="15" t="s">
        <v>664</v>
      </c>
      <c r="F9" s="5" t="s">
        <v>5</v>
      </c>
      <c r="G9" s="7">
        <v>276</v>
      </c>
      <c r="H9" s="5">
        <v>6000</v>
      </c>
      <c r="I9" s="4">
        <v>9000</v>
      </c>
      <c r="J9" s="7">
        <f t="shared" si="0"/>
        <v>2484000</v>
      </c>
      <c r="K9" s="24"/>
      <c r="L9" s="24"/>
      <c r="M9" s="24"/>
      <c r="Q9" s="26">
        <v>1500</v>
      </c>
      <c r="R9" s="26">
        <f t="shared" si="1"/>
        <v>414000</v>
      </c>
      <c r="S9" s="26">
        <v>7500</v>
      </c>
      <c r="T9" s="26">
        <f t="shared" si="2"/>
        <v>2070000</v>
      </c>
      <c r="V9" s="1">
        <f t="shared" si="3"/>
        <v>0</v>
      </c>
    </row>
    <row r="10" spans="1:22" ht="101.25" hidden="1" customHeight="1" x14ac:dyDescent="0.3">
      <c r="A10" s="5">
        <v>18</v>
      </c>
      <c r="B10" s="4" t="s">
        <v>41</v>
      </c>
      <c r="C10" s="28" t="s">
        <v>42</v>
      </c>
      <c r="D10" s="5" t="s">
        <v>4</v>
      </c>
      <c r="E10" s="15"/>
      <c r="F10" s="5" t="s">
        <v>5</v>
      </c>
      <c r="G10" s="7">
        <v>2690</v>
      </c>
      <c r="H10" s="5">
        <v>110</v>
      </c>
      <c r="I10" s="4">
        <v>110</v>
      </c>
      <c r="J10" s="7">
        <f t="shared" si="0"/>
        <v>295900</v>
      </c>
      <c r="K10" s="24"/>
      <c r="L10" s="24"/>
      <c r="M10" s="24"/>
      <c r="P10" s="1" t="s">
        <v>43</v>
      </c>
      <c r="Q10" s="26">
        <v>0</v>
      </c>
      <c r="R10" s="26">
        <f t="shared" si="1"/>
        <v>0</v>
      </c>
      <c r="S10" s="26">
        <v>110</v>
      </c>
      <c r="T10" s="26">
        <f t="shared" si="2"/>
        <v>295900</v>
      </c>
      <c r="V10" s="1">
        <f t="shared" si="3"/>
        <v>0</v>
      </c>
    </row>
    <row r="11" spans="1:22" ht="101.25" hidden="1" customHeight="1" x14ac:dyDescent="0.3">
      <c r="A11" s="5">
        <v>19</v>
      </c>
      <c r="B11" s="4">
        <v>33661127</v>
      </c>
      <c r="C11" s="28" t="s">
        <v>44</v>
      </c>
      <c r="D11" s="5" t="s">
        <v>4</v>
      </c>
      <c r="E11" s="15"/>
      <c r="F11" s="5" t="s">
        <v>5</v>
      </c>
      <c r="G11" s="7">
        <v>20</v>
      </c>
      <c r="H11" s="5">
        <v>400</v>
      </c>
      <c r="I11" s="4">
        <v>800</v>
      </c>
      <c r="J11" s="7">
        <f t="shared" si="0"/>
        <v>16000</v>
      </c>
      <c r="K11" s="24"/>
      <c r="L11" s="24"/>
      <c r="M11" s="24"/>
      <c r="Q11" s="26">
        <v>600</v>
      </c>
      <c r="R11" s="26">
        <f t="shared" si="1"/>
        <v>12000</v>
      </c>
      <c r="S11" s="26">
        <v>200</v>
      </c>
      <c r="T11" s="26">
        <f t="shared" si="2"/>
        <v>4000</v>
      </c>
      <c r="V11" s="1">
        <f t="shared" si="3"/>
        <v>0</v>
      </c>
    </row>
    <row r="12" spans="1:22" ht="101.25" hidden="1" customHeight="1" x14ac:dyDescent="0.3">
      <c r="A12" s="5">
        <v>21</v>
      </c>
      <c r="B12" s="4">
        <v>33691170</v>
      </c>
      <c r="C12" s="28" t="s">
        <v>46</v>
      </c>
      <c r="D12" s="5" t="s">
        <v>4</v>
      </c>
      <c r="E12" s="15" t="s">
        <v>47</v>
      </c>
      <c r="F12" s="5" t="s">
        <v>5</v>
      </c>
      <c r="G12" s="7">
        <v>14400</v>
      </c>
      <c r="H12" s="5">
        <v>200</v>
      </c>
      <c r="I12" s="4">
        <v>300</v>
      </c>
      <c r="J12" s="7">
        <f t="shared" si="0"/>
        <v>4320000</v>
      </c>
      <c r="K12" s="24"/>
      <c r="L12" s="24"/>
      <c r="M12" s="24"/>
      <c r="N12" s="23" t="s">
        <v>48</v>
      </c>
      <c r="Q12" s="26">
        <v>300</v>
      </c>
      <c r="R12" s="26">
        <f t="shared" si="1"/>
        <v>4320000</v>
      </c>
      <c r="S12" s="26">
        <v>0</v>
      </c>
      <c r="T12" s="26">
        <f t="shared" si="2"/>
        <v>0</v>
      </c>
      <c r="V12" s="1">
        <f t="shared" si="3"/>
        <v>0</v>
      </c>
    </row>
    <row r="13" spans="1:22" ht="101.25" hidden="1" customHeight="1" x14ac:dyDescent="0.3">
      <c r="A13" s="5">
        <v>22</v>
      </c>
      <c r="B13" s="4" t="s">
        <v>49</v>
      </c>
      <c r="C13" s="28" t="s">
        <v>50</v>
      </c>
      <c r="D13" s="5" t="s">
        <v>4</v>
      </c>
      <c r="E13" s="15" t="s">
        <v>51</v>
      </c>
      <c r="F13" s="5" t="s">
        <v>5</v>
      </c>
      <c r="G13" s="7">
        <v>115</v>
      </c>
      <c r="H13" s="5">
        <v>4980</v>
      </c>
      <c r="I13" s="4">
        <v>6600</v>
      </c>
      <c r="J13" s="7">
        <f t="shared" si="0"/>
        <v>759000</v>
      </c>
      <c r="K13" s="24" t="s">
        <v>52</v>
      </c>
      <c r="L13" s="24" t="s">
        <v>53</v>
      </c>
      <c r="M13" s="24" t="s">
        <v>6</v>
      </c>
      <c r="N13" s="23" t="s">
        <v>54</v>
      </c>
      <c r="Q13" s="26">
        <v>5600</v>
      </c>
      <c r="R13" s="26">
        <f t="shared" si="1"/>
        <v>644000</v>
      </c>
      <c r="S13" s="26">
        <v>1000</v>
      </c>
      <c r="T13" s="26">
        <f t="shared" si="2"/>
        <v>115000</v>
      </c>
      <c r="V13" s="1">
        <f t="shared" si="3"/>
        <v>0</v>
      </c>
    </row>
    <row r="14" spans="1:22" ht="101.25" hidden="1" customHeight="1" x14ac:dyDescent="0.3">
      <c r="A14" s="5">
        <v>26</v>
      </c>
      <c r="B14" s="4">
        <v>33651129</v>
      </c>
      <c r="C14" s="28" t="s">
        <v>58</v>
      </c>
      <c r="D14" s="5" t="s">
        <v>4</v>
      </c>
      <c r="E14" s="15" t="s">
        <v>59</v>
      </c>
      <c r="F14" s="5" t="s">
        <v>5</v>
      </c>
      <c r="G14" s="7">
        <v>200</v>
      </c>
      <c r="H14" s="5">
        <v>1100</v>
      </c>
      <c r="I14" s="4">
        <v>1200</v>
      </c>
      <c r="J14" s="7">
        <f t="shared" si="0"/>
        <v>240000</v>
      </c>
      <c r="K14" s="24" t="s">
        <v>60</v>
      </c>
      <c r="L14" s="24" t="s">
        <v>61</v>
      </c>
      <c r="M14" s="24" t="s">
        <v>39</v>
      </c>
      <c r="Q14" s="26">
        <v>0</v>
      </c>
      <c r="R14" s="26">
        <f t="shared" si="1"/>
        <v>0</v>
      </c>
      <c r="S14" s="26">
        <v>1200</v>
      </c>
      <c r="T14" s="26">
        <f t="shared" si="2"/>
        <v>240000</v>
      </c>
      <c r="V14" s="1">
        <f t="shared" si="3"/>
        <v>0</v>
      </c>
    </row>
    <row r="15" spans="1:22" ht="101.25" customHeight="1" x14ac:dyDescent="0.3">
      <c r="A15" s="5">
        <v>27</v>
      </c>
      <c r="B15" s="4">
        <v>33691226</v>
      </c>
      <c r="C15" s="28" t="s">
        <v>62</v>
      </c>
      <c r="D15" s="5" t="s">
        <v>4</v>
      </c>
      <c r="E15" s="15" t="s">
        <v>63</v>
      </c>
      <c r="F15" s="5" t="s">
        <v>5</v>
      </c>
      <c r="G15" s="7">
        <v>164</v>
      </c>
      <c r="H15" s="21">
        <f>50+100</f>
        <v>150</v>
      </c>
      <c r="I15" s="4">
        <v>200</v>
      </c>
      <c r="J15" s="7">
        <f t="shared" si="0"/>
        <v>32800</v>
      </c>
      <c r="K15" s="24" t="s">
        <v>64</v>
      </c>
      <c r="L15" s="24" t="s">
        <v>65</v>
      </c>
      <c r="M15" s="24" t="s">
        <v>6</v>
      </c>
      <c r="Q15" s="26">
        <v>200</v>
      </c>
      <c r="R15" s="26">
        <f t="shared" si="1"/>
        <v>32800</v>
      </c>
      <c r="S15" s="26">
        <v>0</v>
      </c>
      <c r="T15" s="26">
        <f t="shared" si="2"/>
        <v>0</v>
      </c>
      <c r="V15" s="1">
        <f t="shared" si="3"/>
        <v>0</v>
      </c>
    </row>
    <row r="16" spans="1:22" ht="101.25" hidden="1" customHeight="1" x14ac:dyDescent="0.3">
      <c r="A16" s="5">
        <v>28</v>
      </c>
      <c r="B16" s="4">
        <v>33611100</v>
      </c>
      <c r="C16" s="28" t="s">
        <v>66</v>
      </c>
      <c r="D16" s="5" t="s">
        <v>4</v>
      </c>
      <c r="E16" s="15" t="s">
        <v>67</v>
      </c>
      <c r="F16" s="5" t="s">
        <v>5</v>
      </c>
      <c r="G16" s="7">
        <v>11</v>
      </c>
      <c r="H16" s="5">
        <v>38500</v>
      </c>
      <c r="I16" s="4">
        <v>38000</v>
      </c>
      <c r="J16" s="7">
        <f t="shared" si="0"/>
        <v>418000</v>
      </c>
      <c r="K16" s="24" t="s">
        <v>68</v>
      </c>
      <c r="L16" s="24" t="s">
        <v>69</v>
      </c>
      <c r="M16" s="24" t="s">
        <v>6</v>
      </c>
      <c r="Q16" s="26">
        <v>34000</v>
      </c>
      <c r="R16" s="26">
        <f t="shared" si="1"/>
        <v>374000</v>
      </c>
      <c r="S16" s="26">
        <v>4000</v>
      </c>
      <c r="T16" s="26">
        <f t="shared" si="2"/>
        <v>44000</v>
      </c>
      <c r="V16" s="1">
        <f t="shared" si="3"/>
        <v>0</v>
      </c>
    </row>
    <row r="17" spans="1:22" ht="101.25" hidden="1" customHeight="1" x14ac:dyDescent="0.3">
      <c r="A17" s="5">
        <v>29</v>
      </c>
      <c r="B17" s="4">
        <v>33671113</v>
      </c>
      <c r="C17" s="28" t="s">
        <v>70</v>
      </c>
      <c r="D17" s="5" t="s">
        <v>4</v>
      </c>
      <c r="E17" s="15" t="s">
        <v>71</v>
      </c>
      <c r="F17" s="5" t="s">
        <v>5</v>
      </c>
      <c r="G17" s="7">
        <v>1150</v>
      </c>
      <c r="H17" s="5">
        <v>390</v>
      </c>
      <c r="I17" s="4">
        <v>500</v>
      </c>
      <c r="J17" s="7">
        <f t="shared" si="0"/>
        <v>575000</v>
      </c>
      <c r="K17" s="24" t="s">
        <v>72</v>
      </c>
      <c r="L17" s="24" t="s">
        <v>73</v>
      </c>
      <c r="M17" s="24" t="s">
        <v>6</v>
      </c>
      <c r="Q17" s="26">
        <v>250</v>
      </c>
      <c r="R17" s="26">
        <f t="shared" si="1"/>
        <v>287500</v>
      </c>
      <c r="S17" s="26">
        <v>250</v>
      </c>
      <c r="T17" s="26">
        <f t="shared" si="2"/>
        <v>287500</v>
      </c>
      <c r="V17" s="1">
        <f t="shared" si="3"/>
        <v>0</v>
      </c>
    </row>
    <row r="18" spans="1:22" ht="101.25" customHeight="1" x14ac:dyDescent="0.3">
      <c r="A18" s="5">
        <v>30</v>
      </c>
      <c r="B18" s="4">
        <v>33661135</v>
      </c>
      <c r="C18" s="28" t="s">
        <v>74</v>
      </c>
      <c r="D18" s="5" t="s">
        <v>4</v>
      </c>
      <c r="E18" s="15" t="s">
        <v>75</v>
      </c>
      <c r="F18" s="5" t="s">
        <v>5</v>
      </c>
      <c r="G18" s="7">
        <v>475</v>
      </c>
      <c r="H18" s="21">
        <f>3500+900</f>
        <v>4400</v>
      </c>
      <c r="I18" s="4">
        <v>4400</v>
      </c>
      <c r="J18" s="7">
        <f t="shared" si="0"/>
        <v>2090000</v>
      </c>
      <c r="K18" s="24" t="s">
        <v>76</v>
      </c>
      <c r="L18" s="24" t="s">
        <v>77</v>
      </c>
      <c r="M18" s="24" t="s">
        <v>6</v>
      </c>
      <c r="Q18" s="26">
        <v>3700</v>
      </c>
      <c r="R18" s="26">
        <f t="shared" si="1"/>
        <v>1757500</v>
      </c>
      <c r="S18" s="26">
        <v>700</v>
      </c>
      <c r="T18" s="26">
        <f t="shared" si="2"/>
        <v>332500</v>
      </c>
      <c r="V18" s="1">
        <f t="shared" si="3"/>
        <v>0</v>
      </c>
    </row>
    <row r="19" spans="1:22" ht="101.25" hidden="1" customHeight="1" x14ac:dyDescent="0.3">
      <c r="A19" s="5">
        <v>31</v>
      </c>
      <c r="B19" s="4" t="s">
        <v>78</v>
      </c>
      <c r="C19" s="28" t="s">
        <v>79</v>
      </c>
      <c r="D19" s="5" t="s">
        <v>4</v>
      </c>
      <c r="E19" s="15" t="s">
        <v>80</v>
      </c>
      <c r="F19" s="5" t="s">
        <v>5</v>
      </c>
      <c r="G19" s="7">
        <v>185</v>
      </c>
      <c r="H19" s="5">
        <v>840</v>
      </c>
      <c r="I19" s="4">
        <v>1000</v>
      </c>
      <c r="J19" s="7">
        <f t="shared" si="0"/>
        <v>185000</v>
      </c>
      <c r="K19" s="24" t="s">
        <v>81</v>
      </c>
      <c r="L19" s="24" t="s">
        <v>82</v>
      </c>
      <c r="M19" s="24" t="s">
        <v>6</v>
      </c>
      <c r="N19" s="23" t="s">
        <v>83</v>
      </c>
      <c r="Q19" s="26">
        <v>1000</v>
      </c>
      <c r="R19" s="26">
        <f t="shared" si="1"/>
        <v>185000</v>
      </c>
      <c r="S19" s="26">
        <v>0</v>
      </c>
      <c r="T19" s="26">
        <f t="shared" si="2"/>
        <v>0</v>
      </c>
      <c r="V19" s="1">
        <f t="shared" si="3"/>
        <v>0</v>
      </c>
    </row>
    <row r="20" spans="1:22" ht="101.25" hidden="1" customHeight="1" x14ac:dyDescent="0.3">
      <c r="A20" s="5">
        <v>32</v>
      </c>
      <c r="B20" s="4">
        <v>33691176</v>
      </c>
      <c r="C20" s="28" t="s">
        <v>84</v>
      </c>
      <c r="D20" s="5" t="s">
        <v>4</v>
      </c>
      <c r="E20" s="15" t="s">
        <v>85</v>
      </c>
      <c r="F20" s="5" t="s">
        <v>5</v>
      </c>
      <c r="G20" s="7">
        <v>86</v>
      </c>
      <c r="H20" s="5">
        <v>210</v>
      </c>
      <c r="I20" s="4">
        <v>210</v>
      </c>
      <c r="J20" s="7">
        <f t="shared" si="0"/>
        <v>18060</v>
      </c>
      <c r="K20" s="24" t="s">
        <v>86</v>
      </c>
      <c r="L20" s="24" t="s">
        <v>87</v>
      </c>
      <c r="M20" s="24" t="s">
        <v>6</v>
      </c>
      <c r="N20" s="23" t="s">
        <v>88</v>
      </c>
      <c r="Q20" s="26">
        <v>0</v>
      </c>
      <c r="R20" s="26">
        <f t="shared" si="1"/>
        <v>0</v>
      </c>
      <c r="S20" s="26">
        <v>210</v>
      </c>
      <c r="T20" s="26">
        <f t="shared" si="2"/>
        <v>18060</v>
      </c>
      <c r="V20" s="1">
        <f t="shared" si="3"/>
        <v>0</v>
      </c>
    </row>
    <row r="21" spans="1:22" ht="101.25" customHeight="1" x14ac:dyDescent="0.3">
      <c r="A21" s="5">
        <v>33</v>
      </c>
      <c r="B21" s="4">
        <v>33621610</v>
      </c>
      <c r="C21" s="28" t="s">
        <v>89</v>
      </c>
      <c r="D21" s="5" t="s">
        <v>4</v>
      </c>
      <c r="E21" s="15" t="s">
        <v>90</v>
      </c>
      <c r="F21" s="5" t="s">
        <v>5</v>
      </c>
      <c r="G21" s="7">
        <v>573.6</v>
      </c>
      <c r="H21" s="21">
        <f>1200+160</f>
        <v>1360</v>
      </c>
      <c r="I21" s="4">
        <v>1200</v>
      </c>
      <c r="J21" s="7">
        <f t="shared" si="0"/>
        <v>688320</v>
      </c>
      <c r="K21" s="24" t="s">
        <v>91</v>
      </c>
      <c r="L21" s="24" t="s">
        <v>92</v>
      </c>
      <c r="M21" s="24" t="s">
        <v>6</v>
      </c>
      <c r="N21" s="23" t="s">
        <v>93</v>
      </c>
      <c r="Q21" s="26">
        <v>1200</v>
      </c>
      <c r="R21" s="26">
        <f t="shared" si="1"/>
        <v>688320</v>
      </c>
      <c r="S21" s="26">
        <v>0</v>
      </c>
      <c r="T21" s="26">
        <f t="shared" si="2"/>
        <v>0</v>
      </c>
      <c r="V21" s="1">
        <f t="shared" si="3"/>
        <v>0</v>
      </c>
    </row>
    <row r="22" spans="1:22" ht="101.25" customHeight="1" x14ac:dyDescent="0.3">
      <c r="A22" s="5">
        <v>34</v>
      </c>
      <c r="B22" s="4">
        <v>33631350</v>
      </c>
      <c r="C22" s="28" t="s">
        <v>94</v>
      </c>
      <c r="D22" s="5" t="s">
        <v>4</v>
      </c>
      <c r="E22" s="15" t="s">
        <v>95</v>
      </c>
      <c r="F22" s="5" t="s">
        <v>5</v>
      </c>
      <c r="G22" s="7">
        <v>1037.53</v>
      </c>
      <c r="H22" s="21">
        <f>400+400</f>
        <v>800</v>
      </c>
      <c r="I22" s="4">
        <v>800</v>
      </c>
      <c r="J22" s="7">
        <f t="shared" si="0"/>
        <v>830024</v>
      </c>
      <c r="K22" s="24" t="s">
        <v>96</v>
      </c>
      <c r="L22" s="24" t="s">
        <v>97</v>
      </c>
      <c r="M22" s="24" t="s">
        <v>6</v>
      </c>
      <c r="N22" s="23" t="s">
        <v>98</v>
      </c>
      <c r="Q22" s="26">
        <v>800</v>
      </c>
      <c r="R22" s="26">
        <f t="shared" si="1"/>
        <v>830024</v>
      </c>
      <c r="S22" s="26">
        <v>0</v>
      </c>
      <c r="T22" s="26">
        <f t="shared" si="2"/>
        <v>0</v>
      </c>
      <c r="V22" s="1">
        <f t="shared" si="3"/>
        <v>0</v>
      </c>
    </row>
    <row r="23" spans="1:22" ht="101.25" customHeight="1" x14ac:dyDescent="0.3">
      <c r="A23" s="5">
        <v>35</v>
      </c>
      <c r="B23" s="4">
        <v>33691176</v>
      </c>
      <c r="C23" s="28" t="s">
        <v>99</v>
      </c>
      <c r="D23" s="5" t="s">
        <v>100</v>
      </c>
      <c r="E23" s="15" t="s">
        <v>101</v>
      </c>
      <c r="F23" s="5" t="s">
        <v>5</v>
      </c>
      <c r="G23" s="7">
        <v>179000</v>
      </c>
      <c r="H23" s="21">
        <f>45+5</f>
        <v>50</v>
      </c>
      <c r="I23" s="4">
        <v>50</v>
      </c>
      <c r="J23" s="7">
        <f t="shared" si="0"/>
        <v>8950000</v>
      </c>
      <c r="K23" s="24" t="s">
        <v>102</v>
      </c>
      <c r="L23" s="24" t="s">
        <v>103</v>
      </c>
      <c r="M23" s="24" t="s">
        <v>6</v>
      </c>
      <c r="N23" s="23" t="s">
        <v>104</v>
      </c>
      <c r="Q23" s="26">
        <v>50</v>
      </c>
      <c r="R23" s="26">
        <f t="shared" si="1"/>
        <v>8950000</v>
      </c>
      <c r="S23" s="26">
        <v>0</v>
      </c>
      <c r="T23" s="26">
        <f t="shared" si="2"/>
        <v>0</v>
      </c>
      <c r="V23" s="1">
        <f t="shared" si="3"/>
        <v>0</v>
      </c>
    </row>
    <row r="24" spans="1:22" ht="101.25" hidden="1" customHeight="1" x14ac:dyDescent="0.3">
      <c r="A24" s="5">
        <v>36</v>
      </c>
      <c r="B24" s="4">
        <v>33691170</v>
      </c>
      <c r="C24" s="28" t="s">
        <v>105</v>
      </c>
      <c r="D24" s="5" t="s">
        <v>4</v>
      </c>
      <c r="E24" s="15" t="s">
        <v>106</v>
      </c>
      <c r="F24" s="5" t="s">
        <v>5</v>
      </c>
      <c r="G24" s="7">
        <v>14400</v>
      </c>
      <c r="H24" s="5">
        <v>2950</v>
      </c>
      <c r="I24" s="4">
        <v>2500</v>
      </c>
      <c r="J24" s="7">
        <f t="shared" si="0"/>
        <v>36000000</v>
      </c>
      <c r="K24" s="24" t="s">
        <v>107</v>
      </c>
      <c r="L24" s="24" t="s">
        <v>108</v>
      </c>
      <c r="M24" s="24" t="s">
        <v>6</v>
      </c>
      <c r="N24" s="23" t="s">
        <v>109</v>
      </c>
      <c r="Q24" s="26">
        <v>2500</v>
      </c>
      <c r="R24" s="26">
        <f t="shared" si="1"/>
        <v>36000000</v>
      </c>
      <c r="S24" s="26">
        <v>0</v>
      </c>
      <c r="T24" s="26">
        <f t="shared" si="2"/>
        <v>0</v>
      </c>
      <c r="V24" s="1">
        <f t="shared" si="3"/>
        <v>0</v>
      </c>
    </row>
    <row r="25" spans="1:22" ht="101.25" hidden="1" customHeight="1" x14ac:dyDescent="0.3">
      <c r="A25" s="5">
        <v>37</v>
      </c>
      <c r="B25" s="4" t="s">
        <v>110</v>
      </c>
      <c r="C25" s="28" t="s">
        <v>111</v>
      </c>
      <c r="D25" s="5" t="s">
        <v>4</v>
      </c>
      <c r="E25" s="15" t="s">
        <v>112</v>
      </c>
      <c r="F25" s="5" t="s">
        <v>5</v>
      </c>
      <c r="G25" s="7">
        <v>41.47</v>
      </c>
      <c r="H25" s="5">
        <v>6000</v>
      </c>
      <c r="I25" s="4">
        <v>13000</v>
      </c>
      <c r="J25" s="7">
        <f t="shared" si="0"/>
        <v>539110</v>
      </c>
      <c r="K25" s="24" t="s">
        <v>113</v>
      </c>
      <c r="L25" s="24" t="s">
        <v>114</v>
      </c>
      <c r="M25" s="24" t="s">
        <v>6</v>
      </c>
      <c r="Q25" s="26">
        <v>9300</v>
      </c>
      <c r="R25" s="26">
        <f t="shared" si="1"/>
        <v>385671</v>
      </c>
      <c r="S25" s="26">
        <v>3700</v>
      </c>
      <c r="T25" s="26">
        <f t="shared" si="2"/>
        <v>153439</v>
      </c>
      <c r="V25" s="1">
        <f t="shared" si="3"/>
        <v>0</v>
      </c>
    </row>
    <row r="26" spans="1:22" ht="101.25" hidden="1" customHeight="1" x14ac:dyDescent="0.3">
      <c r="A26" s="5">
        <v>39</v>
      </c>
      <c r="B26" s="4">
        <v>33631230</v>
      </c>
      <c r="C26" s="28" t="s">
        <v>116</v>
      </c>
      <c r="D26" s="5" t="s">
        <v>4</v>
      </c>
      <c r="E26" s="15" t="s">
        <v>117</v>
      </c>
      <c r="F26" s="5" t="s">
        <v>5</v>
      </c>
      <c r="G26" s="7">
        <v>3000</v>
      </c>
      <c r="H26" s="5">
        <v>250</v>
      </c>
      <c r="I26" s="17">
        <v>700</v>
      </c>
      <c r="J26" s="7">
        <f t="shared" si="0"/>
        <v>2100000</v>
      </c>
      <c r="K26" s="24" t="s">
        <v>55</v>
      </c>
      <c r="L26" s="24" t="s">
        <v>118</v>
      </c>
      <c r="M26" s="24" t="s">
        <v>6</v>
      </c>
      <c r="Q26" s="26">
        <v>500</v>
      </c>
      <c r="R26" s="26">
        <f t="shared" si="1"/>
        <v>1500000</v>
      </c>
      <c r="S26" s="26">
        <v>200</v>
      </c>
      <c r="T26" s="26">
        <f t="shared" si="2"/>
        <v>600000</v>
      </c>
      <c r="V26" s="1">
        <f t="shared" si="3"/>
        <v>0</v>
      </c>
    </row>
    <row r="27" spans="1:22" ht="101.25" hidden="1" customHeight="1" x14ac:dyDescent="0.3">
      <c r="A27" s="5">
        <v>40</v>
      </c>
      <c r="B27" s="4">
        <v>33621390</v>
      </c>
      <c r="C27" s="28" t="s">
        <v>119</v>
      </c>
      <c r="D27" s="5" t="s">
        <v>4</v>
      </c>
      <c r="E27" s="15" t="s">
        <v>120</v>
      </c>
      <c r="F27" s="5" t="s">
        <v>5</v>
      </c>
      <c r="G27" s="7">
        <v>200</v>
      </c>
      <c r="H27" s="5">
        <v>2900</v>
      </c>
      <c r="I27" s="4">
        <v>3000</v>
      </c>
      <c r="J27" s="7">
        <f t="shared" si="0"/>
        <v>600000</v>
      </c>
      <c r="K27" s="24" t="s">
        <v>121</v>
      </c>
      <c r="L27" s="24" t="s">
        <v>122</v>
      </c>
      <c r="M27" s="24" t="s">
        <v>6</v>
      </c>
      <c r="Q27" s="26">
        <v>3000</v>
      </c>
      <c r="R27" s="26">
        <f t="shared" si="1"/>
        <v>600000</v>
      </c>
      <c r="S27" s="26">
        <v>0</v>
      </c>
      <c r="T27" s="26">
        <f t="shared" si="2"/>
        <v>0</v>
      </c>
      <c r="V27" s="1">
        <f t="shared" si="3"/>
        <v>0</v>
      </c>
    </row>
    <row r="28" spans="1:22" ht="101.25" hidden="1" customHeight="1" x14ac:dyDescent="0.3">
      <c r="A28" s="5">
        <v>41</v>
      </c>
      <c r="B28" s="4">
        <v>33621420</v>
      </c>
      <c r="C28" s="28" t="s">
        <v>123</v>
      </c>
      <c r="D28" s="5" t="s">
        <v>4</v>
      </c>
      <c r="E28" s="15" t="s">
        <v>124</v>
      </c>
      <c r="F28" s="5" t="s">
        <v>5</v>
      </c>
      <c r="G28" s="7">
        <v>54.38</v>
      </c>
      <c r="H28" s="5">
        <v>7000</v>
      </c>
      <c r="I28" s="4">
        <v>8500</v>
      </c>
      <c r="J28" s="7">
        <f t="shared" si="0"/>
        <v>462230</v>
      </c>
      <c r="K28" s="24" t="s">
        <v>125</v>
      </c>
      <c r="L28" s="24" t="s">
        <v>126</v>
      </c>
      <c r="M28" s="24" t="s">
        <v>6</v>
      </c>
      <c r="Q28" s="26">
        <v>8500</v>
      </c>
      <c r="R28" s="26">
        <f t="shared" si="1"/>
        <v>462230</v>
      </c>
      <c r="S28" s="26">
        <v>0</v>
      </c>
      <c r="T28" s="26">
        <f t="shared" si="2"/>
        <v>0</v>
      </c>
      <c r="V28" s="1">
        <f t="shared" si="3"/>
        <v>0</v>
      </c>
    </row>
    <row r="29" spans="1:22" ht="101.25" hidden="1" customHeight="1" x14ac:dyDescent="0.3">
      <c r="A29" s="5">
        <v>42</v>
      </c>
      <c r="B29" s="4">
        <v>33621550</v>
      </c>
      <c r="C29" s="28" t="s">
        <v>127</v>
      </c>
      <c r="D29" s="5" t="s">
        <v>4</v>
      </c>
      <c r="E29" s="15" t="s">
        <v>128</v>
      </c>
      <c r="F29" s="5" t="s">
        <v>5</v>
      </c>
      <c r="G29" s="7">
        <v>46</v>
      </c>
      <c r="H29" s="5">
        <v>4250</v>
      </c>
      <c r="I29" s="4">
        <v>3000</v>
      </c>
      <c r="J29" s="7">
        <f t="shared" si="0"/>
        <v>138000</v>
      </c>
      <c r="K29" s="24" t="s">
        <v>129</v>
      </c>
      <c r="L29" s="24" t="s">
        <v>130</v>
      </c>
      <c r="M29" s="24" t="s">
        <v>6</v>
      </c>
      <c r="Q29" s="26">
        <v>3000</v>
      </c>
      <c r="R29" s="26">
        <f t="shared" si="1"/>
        <v>138000</v>
      </c>
      <c r="S29" s="26">
        <v>0</v>
      </c>
      <c r="T29" s="26">
        <f t="shared" si="2"/>
        <v>0</v>
      </c>
      <c r="V29" s="1">
        <f t="shared" si="3"/>
        <v>0</v>
      </c>
    </row>
    <row r="30" spans="1:22" ht="101.25" customHeight="1" x14ac:dyDescent="0.3">
      <c r="A30" s="5">
        <v>43</v>
      </c>
      <c r="B30" s="4">
        <v>33691176</v>
      </c>
      <c r="C30" s="28" t="s">
        <v>131</v>
      </c>
      <c r="D30" s="5" t="s">
        <v>4</v>
      </c>
      <c r="E30" s="15" t="s">
        <v>132</v>
      </c>
      <c r="F30" s="5" t="s">
        <v>5</v>
      </c>
      <c r="G30" s="7">
        <v>720</v>
      </c>
      <c r="H30" s="21">
        <f>4550+900</f>
        <v>5450</v>
      </c>
      <c r="I30" s="4">
        <v>5500</v>
      </c>
      <c r="J30" s="7">
        <f t="shared" si="0"/>
        <v>3960000</v>
      </c>
      <c r="K30" s="24" t="s">
        <v>133</v>
      </c>
      <c r="L30" s="24" t="s">
        <v>134</v>
      </c>
      <c r="M30" s="24" t="s">
        <v>6</v>
      </c>
      <c r="N30" s="23" t="s">
        <v>135</v>
      </c>
      <c r="Q30" s="26">
        <v>5500</v>
      </c>
      <c r="R30" s="26">
        <f t="shared" si="1"/>
        <v>3960000</v>
      </c>
      <c r="S30" s="26">
        <v>0</v>
      </c>
      <c r="T30" s="26">
        <f t="shared" si="2"/>
        <v>0</v>
      </c>
      <c r="V30" s="1">
        <f t="shared" si="3"/>
        <v>0</v>
      </c>
    </row>
    <row r="31" spans="1:22" ht="101.25" hidden="1" customHeight="1" x14ac:dyDescent="0.3">
      <c r="A31" s="5">
        <v>44</v>
      </c>
      <c r="B31" s="4">
        <v>33691176</v>
      </c>
      <c r="C31" s="28" t="s">
        <v>136</v>
      </c>
      <c r="D31" s="5" t="s">
        <v>4</v>
      </c>
      <c r="E31" s="15" t="s">
        <v>137</v>
      </c>
      <c r="F31" s="5" t="s">
        <v>5</v>
      </c>
      <c r="G31" s="7">
        <v>960</v>
      </c>
      <c r="H31" s="5">
        <v>5750</v>
      </c>
      <c r="I31" s="4">
        <v>5000</v>
      </c>
      <c r="J31" s="7">
        <f t="shared" si="0"/>
        <v>4800000</v>
      </c>
      <c r="K31" s="24" t="s">
        <v>138</v>
      </c>
      <c r="L31" s="24" t="s">
        <v>139</v>
      </c>
      <c r="M31" s="24" t="s">
        <v>6</v>
      </c>
      <c r="Q31" s="26">
        <v>4300</v>
      </c>
      <c r="R31" s="26">
        <f t="shared" si="1"/>
        <v>4128000</v>
      </c>
      <c r="S31" s="26">
        <v>700</v>
      </c>
      <c r="T31" s="26">
        <f t="shared" si="2"/>
        <v>672000</v>
      </c>
      <c r="V31" s="1">
        <f t="shared" si="3"/>
        <v>0</v>
      </c>
    </row>
    <row r="32" spans="1:22" ht="101.25" customHeight="1" x14ac:dyDescent="0.3">
      <c r="A32" s="5">
        <v>45</v>
      </c>
      <c r="B32" s="4">
        <v>33661116</v>
      </c>
      <c r="C32" s="28" t="s">
        <v>140</v>
      </c>
      <c r="D32" s="5" t="s">
        <v>4</v>
      </c>
      <c r="E32" s="15" t="s">
        <v>141</v>
      </c>
      <c r="F32" s="5" t="s">
        <v>5</v>
      </c>
      <c r="G32" s="7">
        <v>712.8</v>
      </c>
      <c r="H32" s="21">
        <f>2050+200</f>
        <v>2250</v>
      </c>
      <c r="I32" s="4">
        <v>2100</v>
      </c>
      <c r="J32" s="7">
        <f t="shared" si="0"/>
        <v>1496880</v>
      </c>
      <c r="K32" s="24" t="s">
        <v>142</v>
      </c>
      <c r="L32" s="24" t="s">
        <v>143</v>
      </c>
      <c r="M32" s="24" t="s">
        <v>6</v>
      </c>
      <c r="Q32" s="26">
        <v>2100</v>
      </c>
      <c r="R32" s="26">
        <f t="shared" si="1"/>
        <v>1496880</v>
      </c>
      <c r="S32" s="26">
        <v>0</v>
      </c>
      <c r="T32" s="26">
        <f t="shared" si="2"/>
        <v>0</v>
      </c>
      <c r="V32" s="1">
        <f t="shared" si="3"/>
        <v>0</v>
      </c>
    </row>
    <row r="33" spans="1:22" ht="101.25" hidden="1" customHeight="1" x14ac:dyDescent="0.3">
      <c r="A33" s="5">
        <v>46</v>
      </c>
      <c r="B33" s="4">
        <v>33661116</v>
      </c>
      <c r="C33" s="28" t="s">
        <v>144</v>
      </c>
      <c r="D33" s="5" t="s">
        <v>4</v>
      </c>
      <c r="E33" s="15" t="s">
        <v>145</v>
      </c>
      <c r="F33" s="5" t="s">
        <v>5</v>
      </c>
      <c r="G33" s="7">
        <v>780</v>
      </c>
      <c r="H33" s="5">
        <v>500</v>
      </c>
      <c r="I33" s="4">
        <v>300</v>
      </c>
      <c r="J33" s="7">
        <f t="shared" si="0"/>
        <v>234000</v>
      </c>
      <c r="K33" s="24" t="s">
        <v>146</v>
      </c>
      <c r="L33" s="24" t="s">
        <v>147</v>
      </c>
      <c r="M33" s="24" t="s">
        <v>6</v>
      </c>
      <c r="Q33" s="26">
        <v>300</v>
      </c>
      <c r="R33" s="26">
        <f t="shared" si="1"/>
        <v>234000</v>
      </c>
      <c r="S33" s="26">
        <v>0</v>
      </c>
      <c r="T33" s="26">
        <f t="shared" si="2"/>
        <v>0</v>
      </c>
      <c r="V33" s="1">
        <f t="shared" si="3"/>
        <v>0</v>
      </c>
    </row>
    <row r="34" spans="1:22" ht="101.25" hidden="1" customHeight="1" x14ac:dyDescent="0.3">
      <c r="A34" s="5">
        <v>47</v>
      </c>
      <c r="B34" s="4">
        <v>33661116</v>
      </c>
      <c r="C34" s="28" t="s">
        <v>148</v>
      </c>
      <c r="D34" s="5" t="s">
        <v>4</v>
      </c>
      <c r="E34" s="15" t="s">
        <v>149</v>
      </c>
      <c r="F34" s="5" t="s">
        <v>5</v>
      </c>
      <c r="G34" s="7">
        <v>660</v>
      </c>
      <c r="H34" s="5">
        <v>800</v>
      </c>
      <c r="I34" s="4">
        <v>850</v>
      </c>
      <c r="J34" s="7">
        <f t="shared" ref="J34:J65" si="4">I34*G34</f>
        <v>561000</v>
      </c>
      <c r="K34" s="24" t="s">
        <v>150</v>
      </c>
      <c r="L34" s="24" t="s">
        <v>151</v>
      </c>
      <c r="M34" s="24" t="s">
        <v>6</v>
      </c>
      <c r="Q34" s="26">
        <v>850</v>
      </c>
      <c r="R34" s="26">
        <f t="shared" ref="R34:R65" si="5">Q34*G34</f>
        <v>561000</v>
      </c>
      <c r="S34" s="26">
        <v>0</v>
      </c>
      <c r="T34" s="26">
        <f t="shared" ref="T34:T65" si="6">S34*G34</f>
        <v>0</v>
      </c>
      <c r="V34" s="1">
        <f t="shared" si="3"/>
        <v>0</v>
      </c>
    </row>
    <row r="35" spans="1:22" ht="101.25" hidden="1" customHeight="1" x14ac:dyDescent="0.3">
      <c r="A35" s="5">
        <v>48</v>
      </c>
      <c r="B35" s="4">
        <v>33691135</v>
      </c>
      <c r="C35" s="28" t="s">
        <v>152</v>
      </c>
      <c r="D35" s="5" t="s">
        <v>4</v>
      </c>
      <c r="E35" s="15" t="s">
        <v>153</v>
      </c>
      <c r="F35" s="5" t="s">
        <v>5</v>
      </c>
      <c r="G35" s="7">
        <v>960</v>
      </c>
      <c r="H35" s="5">
        <v>1750</v>
      </c>
      <c r="I35" s="4">
        <v>1700</v>
      </c>
      <c r="J35" s="7">
        <f t="shared" si="4"/>
        <v>1632000</v>
      </c>
      <c r="K35" s="24" t="s">
        <v>154</v>
      </c>
      <c r="L35" s="24" t="s">
        <v>155</v>
      </c>
      <c r="M35" s="24" t="s">
        <v>6</v>
      </c>
      <c r="Q35" s="26">
        <v>1550</v>
      </c>
      <c r="R35" s="26">
        <f t="shared" si="5"/>
        <v>1488000</v>
      </c>
      <c r="S35" s="26">
        <v>150</v>
      </c>
      <c r="T35" s="26">
        <f t="shared" si="6"/>
        <v>144000</v>
      </c>
      <c r="V35" s="1">
        <f t="shared" si="3"/>
        <v>0</v>
      </c>
    </row>
    <row r="36" spans="1:22" ht="101.25" hidden="1" customHeight="1" x14ac:dyDescent="0.3">
      <c r="A36" s="5">
        <v>49</v>
      </c>
      <c r="B36" s="4">
        <v>33661154</v>
      </c>
      <c r="C36" s="28" t="s">
        <v>156</v>
      </c>
      <c r="D36" s="5" t="s">
        <v>4</v>
      </c>
      <c r="E36" s="15" t="s">
        <v>157</v>
      </c>
      <c r="F36" s="5" t="s">
        <v>5</v>
      </c>
      <c r="G36" s="7">
        <v>2400</v>
      </c>
      <c r="H36" s="5">
        <v>70</v>
      </c>
      <c r="I36" s="4">
        <v>80</v>
      </c>
      <c r="J36" s="7">
        <f t="shared" si="4"/>
        <v>192000</v>
      </c>
      <c r="K36" s="24" t="s">
        <v>158</v>
      </c>
      <c r="L36" s="24" t="s">
        <v>159</v>
      </c>
      <c r="M36" s="24" t="s">
        <v>6</v>
      </c>
      <c r="Q36" s="26">
        <v>80</v>
      </c>
      <c r="R36" s="26">
        <f t="shared" si="5"/>
        <v>192000</v>
      </c>
      <c r="S36" s="26">
        <v>0</v>
      </c>
      <c r="T36" s="26">
        <f t="shared" si="6"/>
        <v>0</v>
      </c>
      <c r="V36" s="1">
        <f t="shared" si="3"/>
        <v>0</v>
      </c>
    </row>
    <row r="37" spans="1:22" ht="101.25" customHeight="1" x14ac:dyDescent="0.3">
      <c r="A37" s="5">
        <v>50</v>
      </c>
      <c r="B37" s="4">
        <v>33651318</v>
      </c>
      <c r="C37" s="28" t="s">
        <v>160</v>
      </c>
      <c r="D37" s="5" t="s">
        <v>4</v>
      </c>
      <c r="E37" s="15" t="s">
        <v>161</v>
      </c>
      <c r="F37" s="5" t="s">
        <v>5</v>
      </c>
      <c r="G37" s="7">
        <v>4200</v>
      </c>
      <c r="H37" s="21">
        <f>100+20</f>
        <v>120</v>
      </c>
      <c r="I37" s="4">
        <v>120</v>
      </c>
      <c r="J37" s="7">
        <f t="shared" si="4"/>
        <v>504000</v>
      </c>
      <c r="K37" s="24" t="s">
        <v>162</v>
      </c>
      <c r="L37" s="24" t="s">
        <v>163</v>
      </c>
      <c r="M37" s="24" t="s">
        <v>6</v>
      </c>
      <c r="Q37" s="26">
        <v>0</v>
      </c>
      <c r="R37" s="26">
        <f t="shared" si="5"/>
        <v>0</v>
      </c>
      <c r="S37" s="26">
        <v>120</v>
      </c>
      <c r="T37" s="26">
        <f t="shared" si="6"/>
        <v>504000</v>
      </c>
      <c r="V37" s="1">
        <f t="shared" si="3"/>
        <v>0</v>
      </c>
    </row>
    <row r="38" spans="1:22" ht="101.25" hidden="1" customHeight="1" x14ac:dyDescent="0.3">
      <c r="A38" s="5">
        <v>51</v>
      </c>
      <c r="B38" s="4">
        <v>33621100</v>
      </c>
      <c r="C38" s="28" t="s">
        <v>164</v>
      </c>
      <c r="D38" s="5" t="s">
        <v>4</v>
      </c>
      <c r="E38" s="15" t="s">
        <v>165</v>
      </c>
      <c r="F38" s="5" t="s">
        <v>5</v>
      </c>
      <c r="G38" s="7">
        <v>990</v>
      </c>
      <c r="H38" s="5">
        <v>7500</v>
      </c>
      <c r="I38" s="4">
        <v>7300</v>
      </c>
      <c r="J38" s="7">
        <f t="shared" si="4"/>
        <v>7227000</v>
      </c>
      <c r="K38" s="24" t="s">
        <v>166</v>
      </c>
      <c r="L38" s="24" t="s">
        <v>167</v>
      </c>
      <c r="M38" s="24" t="s">
        <v>6</v>
      </c>
      <c r="N38" s="23" t="s">
        <v>168</v>
      </c>
      <c r="Q38" s="26">
        <v>7300</v>
      </c>
      <c r="R38" s="26">
        <f t="shared" si="5"/>
        <v>7227000</v>
      </c>
      <c r="S38" s="26">
        <v>0</v>
      </c>
      <c r="T38" s="26">
        <f t="shared" si="6"/>
        <v>0</v>
      </c>
      <c r="V38" s="1">
        <f t="shared" si="3"/>
        <v>0</v>
      </c>
    </row>
    <row r="39" spans="1:22" ht="101.25" hidden="1" customHeight="1" x14ac:dyDescent="0.3">
      <c r="A39" s="5">
        <v>52</v>
      </c>
      <c r="B39" s="4">
        <v>33611460</v>
      </c>
      <c r="C39" s="28" t="s">
        <v>169</v>
      </c>
      <c r="D39" s="5" t="s">
        <v>4</v>
      </c>
      <c r="E39" s="15" t="s">
        <v>170</v>
      </c>
      <c r="F39" s="5" t="s">
        <v>5</v>
      </c>
      <c r="G39" s="7">
        <v>116</v>
      </c>
      <c r="H39" s="5">
        <v>300</v>
      </c>
      <c r="I39" s="4">
        <v>240</v>
      </c>
      <c r="J39" s="7">
        <f t="shared" si="4"/>
        <v>27840</v>
      </c>
      <c r="K39" s="24" t="s">
        <v>171</v>
      </c>
      <c r="L39" s="24" t="s">
        <v>172</v>
      </c>
      <c r="M39" s="24" t="s">
        <v>6</v>
      </c>
      <c r="Q39" s="26">
        <v>0</v>
      </c>
      <c r="R39" s="26">
        <f t="shared" si="5"/>
        <v>0</v>
      </c>
      <c r="S39" s="26">
        <v>240</v>
      </c>
      <c r="T39" s="26">
        <f t="shared" si="6"/>
        <v>27840</v>
      </c>
      <c r="V39" s="1">
        <f t="shared" si="3"/>
        <v>0</v>
      </c>
    </row>
    <row r="40" spans="1:22" ht="101.25" customHeight="1" x14ac:dyDescent="0.3">
      <c r="A40" s="5">
        <v>53</v>
      </c>
      <c r="B40" s="4">
        <v>33651118</v>
      </c>
      <c r="C40" s="28" t="s">
        <v>173</v>
      </c>
      <c r="D40" s="5" t="s">
        <v>4</v>
      </c>
      <c r="E40" s="15" t="s">
        <v>170</v>
      </c>
      <c r="F40" s="5" t="s">
        <v>5</v>
      </c>
      <c r="G40" s="7">
        <v>108</v>
      </c>
      <c r="H40" s="21">
        <f>29500+5000</f>
        <v>34500</v>
      </c>
      <c r="I40" s="4">
        <v>35000</v>
      </c>
      <c r="J40" s="7">
        <f t="shared" si="4"/>
        <v>3780000</v>
      </c>
      <c r="K40" s="24" t="s">
        <v>174</v>
      </c>
      <c r="L40" s="24" t="s">
        <v>175</v>
      </c>
      <c r="M40" s="24" t="s">
        <v>6</v>
      </c>
      <c r="Q40" s="26">
        <v>24000</v>
      </c>
      <c r="R40" s="26">
        <f t="shared" si="5"/>
        <v>2592000</v>
      </c>
      <c r="S40" s="26">
        <v>11000</v>
      </c>
      <c r="T40" s="26">
        <f t="shared" si="6"/>
        <v>1188000</v>
      </c>
      <c r="V40" s="1">
        <f t="shared" si="3"/>
        <v>0</v>
      </c>
    </row>
    <row r="41" spans="1:22" ht="101.25" customHeight="1" x14ac:dyDescent="0.3">
      <c r="A41" s="5">
        <v>54</v>
      </c>
      <c r="B41" s="4">
        <v>33631310</v>
      </c>
      <c r="C41" s="28" t="s">
        <v>176</v>
      </c>
      <c r="D41" s="5" t="s">
        <v>4</v>
      </c>
      <c r="E41" s="15" t="s">
        <v>177</v>
      </c>
      <c r="F41" s="5" t="s">
        <v>5</v>
      </c>
      <c r="G41" s="7">
        <v>73</v>
      </c>
      <c r="H41" s="21">
        <f>8500+1000</f>
        <v>9500</v>
      </c>
      <c r="I41" s="4">
        <v>9000</v>
      </c>
      <c r="J41" s="7">
        <f t="shared" si="4"/>
        <v>657000</v>
      </c>
      <c r="K41" s="24" t="s">
        <v>178</v>
      </c>
      <c r="L41" s="24" t="s">
        <v>179</v>
      </c>
      <c r="M41" s="24" t="s">
        <v>6</v>
      </c>
      <c r="Q41" s="26">
        <v>9000</v>
      </c>
      <c r="R41" s="26">
        <f t="shared" si="5"/>
        <v>657000</v>
      </c>
      <c r="S41" s="26">
        <v>0</v>
      </c>
      <c r="T41" s="26">
        <f t="shared" si="6"/>
        <v>0</v>
      </c>
      <c r="V41" s="1">
        <f t="shared" si="3"/>
        <v>0</v>
      </c>
    </row>
    <row r="42" spans="1:22" ht="101.25" hidden="1" customHeight="1" x14ac:dyDescent="0.3">
      <c r="A42" s="5">
        <v>55</v>
      </c>
      <c r="B42" s="4">
        <v>33621620</v>
      </c>
      <c r="C42" s="28" t="s">
        <v>180</v>
      </c>
      <c r="D42" s="5" t="s">
        <v>4</v>
      </c>
      <c r="E42" s="15" t="s">
        <v>181</v>
      </c>
      <c r="F42" s="5" t="s">
        <v>5</v>
      </c>
      <c r="G42" s="7">
        <v>14.5</v>
      </c>
      <c r="H42" s="5">
        <v>5000</v>
      </c>
      <c r="I42" s="4">
        <v>5000</v>
      </c>
      <c r="J42" s="7">
        <f t="shared" si="4"/>
        <v>72500</v>
      </c>
      <c r="K42" s="24" t="s">
        <v>182</v>
      </c>
      <c r="L42" s="24" t="s">
        <v>183</v>
      </c>
      <c r="M42" s="24" t="s">
        <v>6</v>
      </c>
      <c r="Q42" s="26">
        <v>5000</v>
      </c>
      <c r="R42" s="26">
        <f t="shared" si="5"/>
        <v>72500</v>
      </c>
      <c r="S42" s="26">
        <v>0</v>
      </c>
      <c r="T42" s="26">
        <f t="shared" si="6"/>
        <v>0</v>
      </c>
      <c r="V42" s="1">
        <f t="shared" si="3"/>
        <v>0</v>
      </c>
    </row>
    <row r="43" spans="1:22" ht="101.25" customHeight="1" x14ac:dyDescent="0.3">
      <c r="A43" s="5">
        <v>56</v>
      </c>
      <c r="B43" s="4">
        <v>33631360</v>
      </c>
      <c r="C43" s="28" t="s">
        <v>184</v>
      </c>
      <c r="D43" s="5" t="s">
        <v>4</v>
      </c>
      <c r="E43" s="15" t="s">
        <v>185</v>
      </c>
      <c r="F43" s="5" t="s">
        <v>5</v>
      </c>
      <c r="G43" s="7">
        <v>220</v>
      </c>
      <c r="H43" s="21">
        <f>350+200</f>
        <v>550</v>
      </c>
      <c r="I43" s="4">
        <v>800</v>
      </c>
      <c r="J43" s="7">
        <f t="shared" si="4"/>
        <v>176000</v>
      </c>
      <c r="K43" s="24" t="s">
        <v>186</v>
      </c>
      <c r="L43" s="24" t="s">
        <v>187</v>
      </c>
      <c r="M43" s="24" t="s">
        <v>6</v>
      </c>
      <c r="Q43" s="26">
        <v>800</v>
      </c>
      <c r="R43" s="26">
        <f t="shared" si="5"/>
        <v>176000</v>
      </c>
      <c r="S43" s="26">
        <v>0</v>
      </c>
      <c r="T43" s="26">
        <f t="shared" si="6"/>
        <v>0</v>
      </c>
      <c r="V43" s="1">
        <f t="shared" si="3"/>
        <v>0</v>
      </c>
    </row>
    <row r="44" spans="1:22" ht="101.25" customHeight="1" x14ac:dyDescent="0.3">
      <c r="A44" s="5">
        <v>57</v>
      </c>
      <c r="B44" s="4">
        <v>33611170</v>
      </c>
      <c r="C44" s="28" t="s">
        <v>188</v>
      </c>
      <c r="D44" s="5" t="s">
        <v>4</v>
      </c>
      <c r="E44" s="15" t="s">
        <v>189</v>
      </c>
      <c r="F44" s="5" t="s">
        <v>5</v>
      </c>
      <c r="G44" s="7">
        <v>9</v>
      </c>
      <c r="H44" s="21">
        <f>1000+300</f>
        <v>1300</v>
      </c>
      <c r="I44" s="4">
        <v>1500</v>
      </c>
      <c r="J44" s="7">
        <f t="shared" si="4"/>
        <v>13500</v>
      </c>
      <c r="K44" s="24" t="s">
        <v>190</v>
      </c>
      <c r="L44" s="24" t="s">
        <v>191</v>
      </c>
      <c r="M44" s="24" t="s">
        <v>6</v>
      </c>
      <c r="Q44" s="26">
        <v>1300</v>
      </c>
      <c r="R44" s="26">
        <f t="shared" si="5"/>
        <v>11700</v>
      </c>
      <c r="S44" s="26">
        <v>200</v>
      </c>
      <c r="T44" s="26">
        <f t="shared" si="6"/>
        <v>1800</v>
      </c>
      <c r="V44" s="1">
        <f t="shared" si="3"/>
        <v>0</v>
      </c>
    </row>
    <row r="45" spans="1:22" ht="101.25" hidden="1" customHeight="1" x14ac:dyDescent="0.3">
      <c r="A45" s="5">
        <v>58</v>
      </c>
      <c r="B45" s="4">
        <v>33651125</v>
      </c>
      <c r="C45" s="28" t="s">
        <v>192</v>
      </c>
      <c r="D45" s="5" t="s">
        <v>4</v>
      </c>
      <c r="E45" s="15" t="s">
        <v>189</v>
      </c>
      <c r="F45" s="5" t="s">
        <v>5</v>
      </c>
      <c r="G45" s="7">
        <v>1040</v>
      </c>
      <c r="H45" s="5">
        <v>300</v>
      </c>
      <c r="I45" s="4">
        <v>400</v>
      </c>
      <c r="J45" s="7">
        <f t="shared" si="4"/>
        <v>416000</v>
      </c>
      <c r="K45" s="24" t="s">
        <v>193</v>
      </c>
      <c r="L45" s="24" t="s">
        <v>194</v>
      </c>
      <c r="M45" s="24" t="s">
        <v>6</v>
      </c>
      <c r="Q45" s="26">
        <v>0</v>
      </c>
      <c r="R45" s="26">
        <f t="shared" si="5"/>
        <v>0</v>
      </c>
      <c r="S45" s="26">
        <v>400</v>
      </c>
      <c r="T45" s="26">
        <f t="shared" si="6"/>
        <v>416000</v>
      </c>
      <c r="V45" s="1">
        <f t="shared" si="3"/>
        <v>0</v>
      </c>
    </row>
    <row r="46" spans="1:22" ht="101.25" customHeight="1" x14ac:dyDescent="0.3">
      <c r="A46" s="5">
        <v>59</v>
      </c>
      <c r="B46" s="4">
        <v>33671126</v>
      </c>
      <c r="C46" s="28" t="s">
        <v>195</v>
      </c>
      <c r="D46" s="5" t="s">
        <v>4</v>
      </c>
      <c r="E46" s="15" t="s">
        <v>196</v>
      </c>
      <c r="F46" s="5" t="s">
        <v>5</v>
      </c>
      <c r="G46" s="7">
        <v>2.52</v>
      </c>
      <c r="H46" s="21">
        <f>5300+2500</f>
        <v>7800</v>
      </c>
      <c r="I46" s="4">
        <v>7200</v>
      </c>
      <c r="J46" s="7">
        <f t="shared" si="4"/>
        <v>18144</v>
      </c>
      <c r="K46" s="24" t="s">
        <v>197</v>
      </c>
      <c r="L46" s="24" t="s">
        <v>198</v>
      </c>
      <c r="M46" s="24" t="s">
        <v>6</v>
      </c>
      <c r="Q46" s="26">
        <v>7200</v>
      </c>
      <c r="R46" s="26">
        <f t="shared" si="5"/>
        <v>18144</v>
      </c>
      <c r="S46" s="26">
        <v>0</v>
      </c>
      <c r="T46" s="26">
        <f t="shared" si="6"/>
        <v>0</v>
      </c>
      <c r="V46" s="1">
        <f t="shared" si="3"/>
        <v>0</v>
      </c>
    </row>
    <row r="47" spans="1:22" ht="101.25" customHeight="1" x14ac:dyDescent="0.3">
      <c r="A47" s="5">
        <v>60</v>
      </c>
      <c r="B47" s="4">
        <v>33651138</v>
      </c>
      <c r="C47" s="28" t="s">
        <v>199</v>
      </c>
      <c r="D47" s="5" t="s">
        <v>4</v>
      </c>
      <c r="E47" s="15" t="s">
        <v>200</v>
      </c>
      <c r="F47" s="5" t="s">
        <v>5</v>
      </c>
      <c r="G47" s="7">
        <v>2590</v>
      </c>
      <c r="H47" s="21">
        <f>40+30</f>
        <v>70</v>
      </c>
      <c r="I47" s="4">
        <v>70</v>
      </c>
      <c r="J47" s="7">
        <f t="shared" si="4"/>
        <v>181300</v>
      </c>
      <c r="K47" s="24" t="s">
        <v>201</v>
      </c>
      <c r="L47" s="24" t="s">
        <v>202</v>
      </c>
      <c r="M47" s="24" t="s">
        <v>6</v>
      </c>
      <c r="Q47" s="26">
        <v>70</v>
      </c>
      <c r="R47" s="26">
        <f t="shared" si="5"/>
        <v>181300</v>
      </c>
      <c r="S47" s="26">
        <v>0</v>
      </c>
      <c r="T47" s="26">
        <f t="shared" si="6"/>
        <v>0</v>
      </c>
      <c r="V47" s="1">
        <f t="shared" si="3"/>
        <v>0</v>
      </c>
    </row>
    <row r="48" spans="1:22" ht="101.25" customHeight="1" x14ac:dyDescent="0.3">
      <c r="A48" s="5">
        <v>61</v>
      </c>
      <c r="B48" s="4">
        <v>33691236</v>
      </c>
      <c r="C48" s="28" t="s">
        <v>203</v>
      </c>
      <c r="D48" s="5" t="s">
        <v>4</v>
      </c>
      <c r="E48" s="15" t="s">
        <v>204</v>
      </c>
      <c r="F48" s="5" t="s">
        <v>5</v>
      </c>
      <c r="G48" s="7">
        <v>130</v>
      </c>
      <c r="H48" s="21">
        <f>450+200</f>
        <v>650</v>
      </c>
      <c r="I48" s="4">
        <v>1600</v>
      </c>
      <c r="J48" s="7">
        <f t="shared" si="4"/>
        <v>208000</v>
      </c>
      <c r="K48" s="24" t="s">
        <v>205</v>
      </c>
      <c r="L48" s="24" t="s">
        <v>206</v>
      </c>
      <c r="M48" s="24" t="s">
        <v>6</v>
      </c>
      <c r="Q48" s="26">
        <v>0</v>
      </c>
      <c r="R48" s="26">
        <f t="shared" si="5"/>
        <v>0</v>
      </c>
      <c r="S48" s="26">
        <v>1600</v>
      </c>
      <c r="T48" s="26">
        <f t="shared" si="6"/>
        <v>208000</v>
      </c>
      <c r="V48" s="1">
        <f t="shared" si="3"/>
        <v>0</v>
      </c>
    </row>
    <row r="49" spans="1:22" ht="101.25" hidden="1" customHeight="1" x14ac:dyDescent="0.3">
      <c r="A49" s="5">
        <v>62</v>
      </c>
      <c r="B49" s="4">
        <v>33661147</v>
      </c>
      <c r="C49" s="28" t="s">
        <v>207</v>
      </c>
      <c r="D49" s="5" t="s">
        <v>4</v>
      </c>
      <c r="E49" s="15" t="s">
        <v>208</v>
      </c>
      <c r="F49" s="5" t="s">
        <v>5</v>
      </c>
      <c r="G49" s="7">
        <v>48</v>
      </c>
      <c r="H49" s="5">
        <v>700</v>
      </c>
      <c r="I49" s="4">
        <v>800</v>
      </c>
      <c r="J49" s="7">
        <f t="shared" si="4"/>
        <v>38400</v>
      </c>
      <c r="K49" s="24" t="s">
        <v>209</v>
      </c>
      <c r="L49" s="24" t="s">
        <v>210</v>
      </c>
      <c r="M49" s="24" t="s">
        <v>6</v>
      </c>
      <c r="Q49" s="26">
        <v>800</v>
      </c>
      <c r="R49" s="26">
        <f t="shared" si="5"/>
        <v>38400</v>
      </c>
      <c r="S49" s="26">
        <v>0</v>
      </c>
      <c r="T49" s="26">
        <f t="shared" si="6"/>
        <v>0</v>
      </c>
      <c r="V49" s="1">
        <f t="shared" si="3"/>
        <v>0</v>
      </c>
    </row>
    <row r="50" spans="1:22" ht="101.25" hidden="1" customHeight="1" x14ac:dyDescent="0.3">
      <c r="A50" s="5">
        <v>63</v>
      </c>
      <c r="B50" s="4">
        <v>33631210</v>
      </c>
      <c r="C50" s="28" t="s">
        <v>211</v>
      </c>
      <c r="D50" s="5" t="s">
        <v>4</v>
      </c>
      <c r="E50" s="15" t="s">
        <v>212</v>
      </c>
      <c r="F50" s="5" t="s">
        <v>5</v>
      </c>
      <c r="G50" s="7">
        <v>950</v>
      </c>
      <c r="H50" s="5">
        <v>40</v>
      </c>
      <c r="I50" s="4">
        <v>40</v>
      </c>
      <c r="J50" s="7">
        <f t="shared" si="4"/>
        <v>38000</v>
      </c>
      <c r="K50" s="24" t="s">
        <v>213</v>
      </c>
      <c r="L50" s="24" t="s">
        <v>214</v>
      </c>
      <c r="M50" s="24" t="s">
        <v>6</v>
      </c>
      <c r="Q50" s="26">
        <v>40</v>
      </c>
      <c r="R50" s="26">
        <f t="shared" si="5"/>
        <v>38000</v>
      </c>
      <c r="S50" s="26">
        <v>0</v>
      </c>
      <c r="T50" s="26">
        <f t="shared" si="6"/>
        <v>0</v>
      </c>
      <c r="V50" s="1">
        <f t="shared" si="3"/>
        <v>0</v>
      </c>
    </row>
    <row r="51" spans="1:22" ht="101.25" customHeight="1" x14ac:dyDescent="0.3">
      <c r="A51" s="5">
        <v>64</v>
      </c>
      <c r="B51" s="4">
        <v>33631310</v>
      </c>
      <c r="C51" s="28" t="s">
        <v>215</v>
      </c>
      <c r="D51" s="5" t="s">
        <v>4</v>
      </c>
      <c r="E51" s="15" t="s">
        <v>216</v>
      </c>
      <c r="F51" s="5" t="s">
        <v>5</v>
      </c>
      <c r="G51" s="7">
        <v>113</v>
      </c>
      <c r="H51" s="21">
        <f>500+300</f>
        <v>800</v>
      </c>
      <c r="I51" s="4">
        <v>800</v>
      </c>
      <c r="J51" s="7">
        <f t="shared" si="4"/>
        <v>90400</v>
      </c>
      <c r="K51" s="24" t="s">
        <v>217</v>
      </c>
      <c r="L51" s="24" t="s">
        <v>218</v>
      </c>
      <c r="M51" s="24" t="s">
        <v>6</v>
      </c>
      <c r="Q51" s="26">
        <v>0</v>
      </c>
      <c r="R51" s="26">
        <f t="shared" si="5"/>
        <v>0</v>
      </c>
      <c r="S51" s="26">
        <v>800</v>
      </c>
      <c r="T51" s="26">
        <f t="shared" si="6"/>
        <v>90400</v>
      </c>
      <c r="V51" s="1">
        <f t="shared" si="3"/>
        <v>0</v>
      </c>
    </row>
    <row r="52" spans="1:22" ht="101.25" hidden="1" customHeight="1" x14ac:dyDescent="0.3">
      <c r="A52" s="5">
        <v>65</v>
      </c>
      <c r="B52" s="4">
        <v>33671125</v>
      </c>
      <c r="C52" s="28" t="s">
        <v>219</v>
      </c>
      <c r="D52" s="5" t="s">
        <v>4</v>
      </c>
      <c r="E52" s="15" t="s">
        <v>220</v>
      </c>
      <c r="F52" s="5" t="s">
        <v>5</v>
      </c>
      <c r="G52" s="7">
        <v>8</v>
      </c>
      <c r="H52" s="5">
        <v>2500</v>
      </c>
      <c r="I52" s="4">
        <v>4000</v>
      </c>
      <c r="J52" s="7">
        <f t="shared" si="4"/>
        <v>32000</v>
      </c>
      <c r="K52" s="24" t="s">
        <v>221</v>
      </c>
      <c r="L52" s="24" t="s">
        <v>222</v>
      </c>
      <c r="M52" s="24" t="s">
        <v>6</v>
      </c>
      <c r="Q52" s="26">
        <v>4000</v>
      </c>
      <c r="R52" s="26">
        <f t="shared" si="5"/>
        <v>32000</v>
      </c>
      <c r="S52" s="26">
        <v>0</v>
      </c>
      <c r="T52" s="26">
        <f t="shared" si="6"/>
        <v>0</v>
      </c>
      <c r="V52" s="1">
        <f t="shared" si="3"/>
        <v>0</v>
      </c>
    </row>
    <row r="53" spans="1:22" ht="101.25" hidden="1" customHeight="1" x14ac:dyDescent="0.3">
      <c r="A53" s="5">
        <v>66</v>
      </c>
      <c r="B53" s="4">
        <v>33671130</v>
      </c>
      <c r="C53" s="28" t="s">
        <v>223</v>
      </c>
      <c r="D53" s="5" t="s">
        <v>4</v>
      </c>
      <c r="E53" s="15" t="s">
        <v>224</v>
      </c>
      <c r="F53" s="5" t="s">
        <v>5</v>
      </c>
      <c r="G53" s="7">
        <v>25.2</v>
      </c>
      <c r="H53" s="5">
        <v>6000</v>
      </c>
      <c r="I53" s="4">
        <v>15000</v>
      </c>
      <c r="J53" s="7">
        <f t="shared" si="4"/>
        <v>378000</v>
      </c>
      <c r="K53" s="24" t="s">
        <v>225</v>
      </c>
      <c r="L53" s="24" t="s">
        <v>226</v>
      </c>
      <c r="M53" s="24" t="s">
        <v>6</v>
      </c>
      <c r="Q53" s="26">
        <v>12000</v>
      </c>
      <c r="R53" s="26">
        <f t="shared" si="5"/>
        <v>302400</v>
      </c>
      <c r="S53" s="26">
        <v>3000</v>
      </c>
      <c r="T53" s="26">
        <f t="shared" si="6"/>
        <v>75600</v>
      </c>
      <c r="V53" s="1">
        <f t="shared" si="3"/>
        <v>0</v>
      </c>
    </row>
    <row r="54" spans="1:22" ht="101.25" hidden="1" customHeight="1" x14ac:dyDescent="0.3">
      <c r="A54" s="5">
        <v>67</v>
      </c>
      <c r="B54" s="4">
        <v>33621700</v>
      </c>
      <c r="C54" s="28" t="s">
        <v>227</v>
      </c>
      <c r="D54" s="5" t="s">
        <v>4</v>
      </c>
      <c r="E54" s="15" t="s">
        <v>228</v>
      </c>
      <c r="F54" s="5" t="s">
        <v>5</v>
      </c>
      <c r="G54" s="7">
        <v>15.2</v>
      </c>
      <c r="H54" s="5">
        <v>8000</v>
      </c>
      <c r="I54" s="4">
        <v>12000</v>
      </c>
      <c r="J54" s="7">
        <f t="shared" si="4"/>
        <v>182400</v>
      </c>
      <c r="K54" s="24" t="s">
        <v>229</v>
      </c>
      <c r="L54" s="24" t="s">
        <v>230</v>
      </c>
      <c r="M54" s="24" t="s">
        <v>6</v>
      </c>
      <c r="Q54" s="26">
        <v>12000</v>
      </c>
      <c r="R54" s="26">
        <f t="shared" si="5"/>
        <v>182400</v>
      </c>
      <c r="S54" s="26">
        <v>0</v>
      </c>
      <c r="T54" s="26">
        <f t="shared" si="6"/>
        <v>0</v>
      </c>
      <c r="V54" s="1">
        <f t="shared" si="3"/>
        <v>0</v>
      </c>
    </row>
    <row r="55" spans="1:22" ht="101.25" customHeight="1" x14ac:dyDescent="0.3">
      <c r="A55" s="5">
        <v>68</v>
      </c>
      <c r="B55" s="4" t="s">
        <v>231</v>
      </c>
      <c r="C55" s="28" t="s">
        <v>232</v>
      </c>
      <c r="D55" s="5" t="s">
        <v>4</v>
      </c>
      <c r="E55" s="15" t="s">
        <v>233</v>
      </c>
      <c r="F55" s="5" t="s">
        <v>5</v>
      </c>
      <c r="G55" s="7">
        <v>105</v>
      </c>
      <c r="H55" s="21">
        <f>4500+3000</f>
        <v>7500</v>
      </c>
      <c r="I55" s="4">
        <v>7500</v>
      </c>
      <c r="J55" s="7">
        <f t="shared" si="4"/>
        <v>787500</v>
      </c>
      <c r="K55" s="24" t="s">
        <v>234</v>
      </c>
      <c r="L55" s="24" t="s">
        <v>235</v>
      </c>
      <c r="M55" s="24" t="s">
        <v>6</v>
      </c>
      <c r="Q55" s="26">
        <v>0</v>
      </c>
      <c r="R55" s="26">
        <f t="shared" si="5"/>
        <v>0</v>
      </c>
      <c r="S55" s="26">
        <v>7500</v>
      </c>
      <c r="T55" s="26">
        <f t="shared" si="6"/>
        <v>787500</v>
      </c>
      <c r="V55" s="1">
        <f t="shared" si="3"/>
        <v>0</v>
      </c>
    </row>
    <row r="56" spans="1:22" ht="101.25" hidden="1" customHeight="1" x14ac:dyDescent="0.3">
      <c r="A56" s="5">
        <v>69</v>
      </c>
      <c r="B56" s="4">
        <v>33631490</v>
      </c>
      <c r="C56" s="28" t="s">
        <v>236</v>
      </c>
      <c r="D56" s="5" t="s">
        <v>4</v>
      </c>
      <c r="E56" s="15" t="s">
        <v>237</v>
      </c>
      <c r="F56" s="5" t="s">
        <v>5</v>
      </c>
      <c r="G56" s="7">
        <v>2200</v>
      </c>
      <c r="H56" s="5">
        <v>85</v>
      </c>
      <c r="I56" s="4">
        <v>100</v>
      </c>
      <c r="J56" s="7">
        <f t="shared" si="4"/>
        <v>220000</v>
      </c>
      <c r="K56" s="24" t="s">
        <v>238</v>
      </c>
      <c r="L56" s="24" t="s">
        <v>239</v>
      </c>
      <c r="M56" s="24" t="s">
        <v>6</v>
      </c>
      <c r="Q56" s="26">
        <v>100</v>
      </c>
      <c r="R56" s="26">
        <f t="shared" si="5"/>
        <v>220000</v>
      </c>
      <c r="S56" s="26">
        <v>0</v>
      </c>
      <c r="T56" s="26">
        <f t="shared" si="6"/>
        <v>0</v>
      </c>
      <c r="V56" s="1">
        <f t="shared" si="3"/>
        <v>0</v>
      </c>
    </row>
    <row r="57" spans="1:22" ht="101.25" customHeight="1" x14ac:dyDescent="0.3">
      <c r="A57" s="5">
        <v>70</v>
      </c>
      <c r="B57" s="4">
        <v>33621740</v>
      </c>
      <c r="C57" s="28" t="s">
        <v>240</v>
      </c>
      <c r="D57" s="5" t="s">
        <v>4</v>
      </c>
      <c r="E57" s="15" t="s">
        <v>241</v>
      </c>
      <c r="F57" s="5" t="s">
        <v>5</v>
      </c>
      <c r="G57" s="7">
        <v>5.7</v>
      </c>
      <c r="H57" s="21">
        <f>5700+600</f>
        <v>6300</v>
      </c>
      <c r="I57" s="4">
        <v>7200</v>
      </c>
      <c r="J57" s="7">
        <f t="shared" si="4"/>
        <v>41040</v>
      </c>
      <c r="K57" s="24" t="s">
        <v>242</v>
      </c>
      <c r="L57" s="24" t="s">
        <v>243</v>
      </c>
      <c r="M57" s="24" t="s">
        <v>6</v>
      </c>
      <c r="Q57" s="26">
        <v>7200</v>
      </c>
      <c r="R57" s="26">
        <f t="shared" si="5"/>
        <v>41040</v>
      </c>
      <c r="S57" s="26">
        <v>0</v>
      </c>
      <c r="T57" s="26">
        <f t="shared" si="6"/>
        <v>0</v>
      </c>
      <c r="V57" s="1">
        <f t="shared" si="3"/>
        <v>0</v>
      </c>
    </row>
    <row r="58" spans="1:22" ht="101.25" customHeight="1" x14ac:dyDescent="0.3">
      <c r="A58" s="5">
        <v>71</v>
      </c>
      <c r="B58" s="4">
        <v>33631290</v>
      </c>
      <c r="C58" s="28" t="s">
        <v>244</v>
      </c>
      <c r="D58" s="5" t="s">
        <v>4</v>
      </c>
      <c r="E58" s="15" t="s">
        <v>245</v>
      </c>
      <c r="F58" s="5" t="s">
        <v>5</v>
      </c>
      <c r="G58" s="7">
        <v>750</v>
      </c>
      <c r="H58" s="21">
        <f>300+50</f>
        <v>350</v>
      </c>
      <c r="I58" s="4">
        <v>420</v>
      </c>
      <c r="J58" s="7">
        <f t="shared" si="4"/>
        <v>315000</v>
      </c>
      <c r="K58" s="24" t="s">
        <v>246</v>
      </c>
      <c r="L58" s="24" t="s">
        <v>247</v>
      </c>
      <c r="M58" s="24" t="s">
        <v>6</v>
      </c>
      <c r="Q58" s="26">
        <v>0</v>
      </c>
      <c r="R58" s="26">
        <f t="shared" si="5"/>
        <v>0</v>
      </c>
      <c r="S58" s="26">
        <v>420</v>
      </c>
      <c r="T58" s="26">
        <f t="shared" si="6"/>
        <v>315000</v>
      </c>
      <c r="V58" s="1">
        <f t="shared" si="3"/>
        <v>0</v>
      </c>
    </row>
    <row r="59" spans="1:22" ht="101.25" hidden="1" customHeight="1" x14ac:dyDescent="0.3">
      <c r="A59" s="5">
        <v>74</v>
      </c>
      <c r="B59" s="4">
        <v>33691140</v>
      </c>
      <c r="C59" s="28" t="s">
        <v>250</v>
      </c>
      <c r="D59" s="5" t="s">
        <v>4</v>
      </c>
      <c r="E59" s="15" t="s">
        <v>251</v>
      </c>
      <c r="F59" s="5" t="s">
        <v>5</v>
      </c>
      <c r="G59" s="7">
        <v>93</v>
      </c>
      <c r="H59" s="5">
        <v>500</v>
      </c>
      <c r="I59" s="4">
        <v>500</v>
      </c>
      <c r="J59" s="7">
        <f t="shared" si="4"/>
        <v>46500</v>
      </c>
      <c r="K59" s="24" t="s">
        <v>252</v>
      </c>
      <c r="L59" s="24" t="s">
        <v>253</v>
      </c>
      <c r="M59" s="24" t="s">
        <v>6</v>
      </c>
      <c r="Q59" s="26">
        <v>0</v>
      </c>
      <c r="R59" s="26">
        <f t="shared" si="5"/>
        <v>0</v>
      </c>
      <c r="S59" s="26">
        <v>500</v>
      </c>
      <c r="T59" s="26">
        <f t="shared" si="6"/>
        <v>46500</v>
      </c>
      <c r="V59" s="1">
        <f t="shared" si="3"/>
        <v>0</v>
      </c>
    </row>
    <row r="60" spans="1:22" ht="101.25" customHeight="1" x14ac:dyDescent="0.3">
      <c r="A60" s="5">
        <v>75</v>
      </c>
      <c r="B60" s="4">
        <v>33691202</v>
      </c>
      <c r="C60" s="28" t="s">
        <v>254</v>
      </c>
      <c r="D60" s="5" t="s">
        <v>4</v>
      </c>
      <c r="E60" s="15" t="s">
        <v>255</v>
      </c>
      <c r="F60" s="5" t="s">
        <v>5</v>
      </c>
      <c r="G60" s="7">
        <v>183</v>
      </c>
      <c r="H60" s="21">
        <f>500+400</f>
        <v>900</v>
      </c>
      <c r="I60" s="4">
        <v>4000</v>
      </c>
      <c r="J60" s="7">
        <f t="shared" si="4"/>
        <v>732000</v>
      </c>
      <c r="K60" s="24" t="s">
        <v>256</v>
      </c>
      <c r="L60" s="24" t="s">
        <v>257</v>
      </c>
      <c r="M60" s="24" t="s">
        <v>6</v>
      </c>
      <c r="Q60" s="26">
        <v>400</v>
      </c>
      <c r="R60" s="26">
        <f t="shared" si="5"/>
        <v>73200</v>
      </c>
      <c r="S60" s="26">
        <v>3600</v>
      </c>
      <c r="T60" s="26">
        <f t="shared" si="6"/>
        <v>658800</v>
      </c>
      <c r="V60" s="1">
        <f t="shared" si="3"/>
        <v>0</v>
      </c>
    </row>
    <row r="61" spans="1:22" ht="101.25" hidden="1" customHeight="1" x14ac:dyDescent="0.3">
      <c r="A61" s="5">
        <v>76</v>
      </c>
      <c r="B61" s="4">
        <v>33621690</v>
      </c>
      <c r="C61" s="28" t="s">
        <v>258</v>
      </c>
      <c r="D61" s="5" t="s">
        <v>4</v>
      </c>
      <c r="E61" s="15" t="s">
        <v>259</v>
      </c>
      <c r="F61" s="5" t="s">
        <v>5</v>
      </c>
      <c r="G61" s="7">
        <v>26.7</v>
      </c>
      <c r="H61" s="5">
        <v>4000</v>
      </c>
      <c r="I61" s="4">
        <v>4000</v>
      </c>
      <c r="J61" s="7">
        <f t="shared" si="4"/>
        <v>106800</v>
      </c>
      <c r="K61" s="24" t="s">
        <v>260</v>
      </c>
      <c r="L61" s="24" t="s">
        <v>261</v>
      </c>
      <c r="M61" s="24" t="s">
        <v>6</v>
      </c>
      <c r="Q61" s="26">
        <v>4000</v>
      </c>
      <c r="R61" s="26">
        <f t="shared" si="5"/>
        <v>106800</v>
      </c>
      <c r="S61" s="26">
        <v>0</v>
      </c>
      <c r="T61" s="26">
        <f t="shared" si="6"/>
        <v>0</v>
      </c>
      <c r="V61" s="1">
        <f t="shared" si="3"/>
        <v>0</v>
      </c>
    </row>
    <row r="62" spans="1:22" ht="101.25" hidden="1" customHeight="1" x14ac:dyDescent="0.3">
      <c r="A62" s="5">
        <v>77</v>
      </c>
      <c r="B62" s="4">
        <v>33621590</v>
      </c>
      <c r="C62" s="28" t="s">
        <v>262</v>
      </c>
      <c r="D62" s="5" t="s">
        <v>4</v>
      </c>
      <c r="E62" s="15" t="s">
        <v>263</v>
      </c>
      <c r="F62" s="5" t="s">
        <v>5</v>
      </c>
      <c r="G62" s="7">
        <v>3.36</v>
      </c>
      <c r="H62" s="5">
        <v>2500</v>
      </c>
      <c r="I62" s="4">
        <v>2500</v>
      </c>
      <c r="J62" s="7">
        <f t="shared" si="4"/>
        <v>8400</v>
      </c>
      <c r="K62" s="24" t="s">
        <v>264</v>
      </c>
      <c r="L62" s="24" t="s">
        <v>265</v>
      </c>
      <c r="M62" s="24" t="s">
        <v>6</v>
      </c>
      <c r="Q62" s="26">
        <v>2500</v>
      </c>
      <c r="R62" s="26">
        <f t="shared" si="5"/>
        <v>8400</v>
      </c>
      <c r="S62" s="26">
        <v>0</v>
      </c>
      <c r="T62" s="26">
        <f t="shared" si="6"/>
        <v>0</v>
      </c>
      <c r="V62" s="1">
        <f t="shared" si="3"/>
        <v>0</v>
      </c>
    </row>
    <row r="63" spans="1:22" ht="101.25" customHeight="1" x14ac:dyDescent="0.3">
      <c r="A63" s="5">
        <v>78</v>
      </c>
      <c r="B63" s="4">
        <v>33691500</v>
      </c>
      <c r="C63" s="28" t="s">
        <v>266</v>
      </c>
      <c r="D63" s="5" t="s">
        <v>4</v>
      </c>
      <c r="E63" s="15" t="s">
        <v>267</v>
      </c>
      <c r="F63" s="5" t="s">
        <v>5</v>
      </c>
      <c r="G63" s="7">
        <v>1900</v>
      </c>
      <c r="H63" s="21">
        <f>350+250</f>
        <v>600</v>
      </c>
      <c r="I63" s="4">
        <v>600</v>
      </c>
      <c r="J63" s="7">
        <f t="shared" si="4"/>
        <v>1140000</v>
      </c>
      <c r="K63" s="24" t="s">
        <v>268</v>
      </c>
      <c r="L63" s="24" t="s">
        <v>269</v>
      </c>
      <c r="M63" s="24" t="s">
        <v>6</v>
      </c>
      <c r="Q63" s="26">
        <v>600</v>
      </c>
      <c r="R63" s="26">
        <f t="shared" si="5"/>
        <v>1140000</v>
      </c>
      <c r="S63" s="26">
        <v>0</v>
      </c>
      <c r="T63" s="26">
        <f t="shared" si="6"/>
        <v>0</v>
      </c>
      <c r="V63" s="1">
        <f t="shared" si="3"/>
        <v>0</v>
      </c>
    </row>
    <row r="64" spans="1:22" ht="101.25" hidden="1" customHeight="1" x14ac:dyDescent="0.3">
      <c r="A64" s="5">
        <v>79</v>
      </c>
      <c r="B64" s="4" t="s">
        <v>270</v>
      </c>
      <c r="C64" s="28" t="s">
        <v>271</v>
      </c>
      <c r="D64" s="5" t="s">
        <v>4</v>
      </c>
      <c r="E64" s="15" t="s">
        <v>272</v>
      </c>
      <c r="F64" s="5" t="s">
        <v>5</v>
      </c>
      <c r="G64" s="7">
        <v>42</v>
      </c>
      <c r="H64" s="5">
        <v>1400</v>
      </c>
      <c r="I64" s="4">
        <v>3200</v>
      </c>
      <c r="J64" s="7">
        <f t="shared" si="4"/>
        <v>134400</v>
      </c>
      <c r="K64" s="24" t="s">
        <v>273</v>
      </c>
      <c r="L64" s="24" t="s">
        <v>274</v>
      </c>
      <c r="M64" s="24" t="s">
        <v>6</v>
      </c>
      <c r="Q64" s="26">
        <v>3200</v>
      </c>
      <c r="R64" s="26">
        <f t="shared" si="5"/>
        <v>134400</v>
      </c>
      <c r="S64" s="26">
        <v>0</v>
      </c>
      <c r="T64" s="26">
        <f t="shared" si="6"/>
        <v>0</v>
      </c>
      <c r="V64" s="1">
        <f t="shared" si="3"/>
        <v>0</v>
      </c>
    </row>
    <row r="65" spans="1:22" ht="101.25" customHeight="1" x14ac:dyDescent="0.3">
      <c r="A65" s="5">
        <v>80</v>
      </c>
      <c r="B65" s="4">
        <v>33611130</v>
      </c>
      <c r="C65" s="28" t="s">
        <v>275</v>
      </c>
      <c r="D65" s="5" t="s">
        <v>4</v>
      </c>
      <c r="E65" s="15" t="s">
        <v>276</v>
      </c>
      <c r="F65" s="5" t="s">
        <v>5</v>
      </c>
      <c r="G65" s="7">
        <v>54</v>
      </c>
      <c r="H65" s="21">
        <f>500+600</f>
        <v>1100</v>
      </c>
      <c r="I65" s="4">
        <v>2500</v>
      </c>
      <c r="J65" s="7">
        <f t="shared" si="4"/>
        <v>135000</v>
      </c>
      <c r="K65" s="24" t="s">
        <v>277</v>
      </c>
      <c r="L65" s="24" t="s">
        <v>278</v>
      </c>
      <c r="M65" s="24" t="s">
        <v>6</v>
      </c>
      <c r="Q65" s="26">
        <v>2200</v>
      </c>
      <c r="R65" s="26">
        <f t="shared" si="5"/>
        <v>118800</v>
      </c>
      <c r="S65" s="26">
        <v>300</v>
      </c>
      <c r="T65" s="26">
        <f t="shared" si="6"/>
        <v>16200</v>
      </c>
      <c r="V65" s="1">
        <f t="shared" si="3"/>
        <v>0</v>
      </c>
    </row>
    <row r="66" spans="1:22" ht="101.25" customHeight="1" x14ac:dyDescent="0.3">
      <c r="A66" s="5">
        <v>81</v>
      </c>
      <c r="B66" s="4">
        <v>33621290</v>
      </c>
      <c r="C66" s="28" t="s">
        <v>279</v>
      </c>
      <c r="D66" s="5" t="s">
        <v>4</v>
      </c>
      <c r="E66" s="15" t="s">
        <v>280</v>
      </c>
      <c r="F66" s="5" t="s">
        <v>5</v>
      </c>
      <c r="G66" s="7">
        <v>106</v>
      </c>
      <c r="H66" s="21">
        <f>2750+600</f>
        <v>3350</v>
      </c>
      <c r="I66" s="4">
        <v>3600</v>
      </c>
      <c r="J66" s="7">
        <f t="shared" ref="J66:J97" si="7">I66*G66</f>
        <v>381600</v>
      </c>
      <c r="K66" s="24" t="s">
        <v>281</v>
      </c>
      <c r="L66" s="24" t="s">
        <v>282</v>
      </c>
      <c r="M66" s="24" t="s">
        <v>39</v>
      </c>
      <c r="Q66" s="26">
        <v>2600</v>
      </c>
      <c r="R66" s="26">
        <f t="shared" ref="R66:R97" si="8">Q66*G66</f>
        <v>275600</v>
      </c>
      <c r="S66" s="26">
        <v>1000</v>
      </c>
      <c r="T66" s="26">
        <f t="shared" ref="T66:T97" si="9">S66*G66</f>
        <v>106000</v>
      </c>
      <c r="V66" s="1">
        <f t="shared" ref="V66:V129" si="10">I66-Q66-S66</f>
        <v>0</v>
      </c>
    </row>
    <row r="67" spans="1:22" ht="101.25" hidden="1" customHeight="1" x14ac:dyDescent="0.3">
      <c r="A67" s="5">
        <v>82</v>
      </c>
      <c r="B67" s="4">
        <v>33651192</v>
      </c>
      <c r="C67" s="28" t="s">
        <v>283</v>
      </c>
      <c r="D67" s="5" t="s">
        <v>4</v>
      </c>
      <c r="E67" s="15" t="s">
        <v>284</v>
      </c>
      <c r="F67" s="5" t="s">
        <v>5</v>
      </c>
      <c r="G67" s="7">
        <v>120000</v>
      </c>
      <c r="H67" s="5">
        <v>8</v>
      </c>
      <c r="I67" s="4">
        <v>8</v>
      </c>
      <c r="J67" s="7">
        <f t="shared" si="7"/>
        <v>960000</v>
      </c>
      <c r="K67" s="24" t="s">
        <v>285</v>
      </c>
      <c r="L67" s="24" t="s">
        <v>286</v>
      </c>
      <c r="M67" s="24" t="s">
        <v>6</v>
      </c>
      <c r="N67" s="23" t="s">
        <v>287</v>
      </c>
      <c r="Q67" s="26">
        <v>0</v>
      </c>
      <c r="R67" s="26">
        <f t="shared" si="8"/>
        <v>0</v>
      </c>
      <c r="S67" s="26">
        <v>8</v>
      </c>
      <c r="T67" s="26">
        <f t="shared" si="9"/>
        <v>960000</v>
      </c>
      <c r="V67" s="1">
        <f t="shared" si="10"/>
        <v>0</v>
      </c>
    </row>
    <row r="68" spans="1:22" ht="101.25" hidden="1" customHeight="1" x14ac:dyDescent="0.3">
      <c r="A68" s="5">
        <v>83</v>
      </c>
      <c r="B68" s="4">
        <v>33621360</v>
      </c>
      <c r="C68" s="28" t="s">
        <v>288</v>
      </c>
      <c r="D68" s="5" t="s">
        <v>4</v>
      </c>
      <c r="E68" s="15" t="s">
        <v>289</v>
      </c>
      <c r="F68" s="5" t="s">
        <v>5</v>
      </c>
      <c r="G68" s="7">
        <v>720</v>
      </c>
      <c r="H68" s="5">
        <v>5050</v>
      </c>
      <c r="I68" s="4">
        <v>4400</v>
      </c>
      <c r="J68" s="7">
        <f t="shared" si="7"/>
        <v>3168000</v>
      </c>
      <c r="K68" s="24" t="s">
        <v>290</v>
      </c>
      <c r="L68" s="24" t="s">
        <v>291</v>
      </c>
      <c r="M68" s="24" t="s">
        <v>6</v>
      </c>
      <c r="N68" s="23" t="s">
        <v>292</v>
      </c>
      <c r="Q68" s="26">
        <v>4400</v>
      </c>
      <c r="R68" s="26">
        <f t="shared" si="8"/>
        <v>3168000</v>
      </c>
      <c r="S68" s="26">
        <v>0</v>
      </c>
      <c r="T68" s="26">
        <f t="shared" si="9"/>
        <v>0</v>
      </c>
      <c r="V68" s="1">
        <f t="shared" si="10"/>
        <v>0</v>
      </c>
    </row>
    <row r="69" spans="1:22" ht="101.25" hidden="1" customHeight="1" x14ac:dyDescent="0.3">
      <c r="A69" s="5">
        <v>84</v>
      </c>
      <c r="B69" s="4">
        <v>33651163</v>
      </c>
      <c r="C69" s="28" t="s">
        <v>293</v>
      </c>
      <c r="D69" s="5" t="s">
        <v>4</v>
      </c>
      <c r="E69" s="15" t="s">
        <v>294</v>
      </c>
      <c r="F69" s="5" t="s">
        <v>5</v>
      </c>
      <c r="G69" s="7">
        <v>1483</v>
      </c>
      <c r="H69" s="5">
        <v>3000</v>
      </c>
      <c r="I69" s="4">
        <v>2000</v>
      </c>
      <c r="J69" s="7">
        <f t="shared" si="7"/>
        <v>2966000</v>
      </c>
      <c r="K69" s="24" t="s">
        <v>295</v>
      </c>
      <c r="L69" s="24" t="s">
        <v>296</v>
      </c>
      <c r="M69" s="24" t="s">
        <v>6</v>
      </c>
      <c r="N69" s="23" t="s">
        <v>297</v>
      </c>
      <c r="Q69" s="26">
        <v>300</v>
      </c>
      <c r="R69" s="26">
        <f t="shared" si="8"/>
        <v>444900</v>
      </c>
      <c r="S69" s="26">
        <v>1700</v>
      </c>
      <c r="T69" s="26">
        <f t="shared" si="9"/>
        <v>2521100</v>
      </c>
      <c r="V69" s="1">
        <f t="shared" si="10"/>
        <v>0</v>
      </c>
    </row>
    <row r="70" spans="1:22" ht="101.25" customHeight="1" x14ac:dyDescent="0.3">
      <c r="A70" s="5">
        <v>85</v>
      </c>
      <c r="B70" s="4">
        <v>33691176</v>
      </c>
      <c r="C70" s="28" t="s">
        <v>298</v>
      </c>
      <c r="D70" s="5" t="s">
        <v>4</v>
      </c>
      <c r="E70" s="15" t="s">
        <v>299</v>
      </c>
      <c r="F70" s="5" t="s">
        <v>5</v>
      </c>
      <c r="G70" s="7">
        <v>3009</v>
      </c>
      <c r="H70" s="21">
        <f>5000+1450</f>
        <v>6450</v>
      </c>
      <c r="I70" s="4">
        <v>5000</v>
      </c>
      <c r="J70" s="7">
        <f t="shared" si="7"/>
        <v>15045000</v>
      </c>
      <c r="K70" s="24" t="s">
        <v>300</v>
      </c>
      <c r="L70" s="24" t="s">
        <v>301</v>
      </c>
      <c r="M70" s="24" t="s">
        <v>6</v>
      </c>
      <c r="Q70" s="26">
        <v>0</v>
      </c>
      <c r="R70" s="26">
        <f t="shared" si="8"/>
        <v>0</v>
      </c>
      <c r="S70" s="26">
        <v>5000</v>
      </c>
      <c r="T70" s="26">
        <f t="shared" si="9"/>
        <v>15045000</v>
      </c>
      <c r="V70" s="1">
        <f t="shared" si="10"/>
        <v>0</v>
      </c>
    </row>
    <row r="71" spans="1:22" ht="101.25" hidden="1" customHeight="1" x14ac:dyDescent="0.3">
      <c r="A71" s="5">
        <v>86</v>
      </c>
      <c r="B71" s="4">
        <v>33691176</v>
      </c>
      <c r="C71" s="28" t="s">
        <v>302</v>
      </c>
      <c r="D71" s="5" t="s">
        <v>4</v>
      </c>
      <c r="E71" s="15" t="s">
        <v>303</v>
      </c>
      <c r="F71" s="5" t="s">
        <v>5</v>
      </c>
      <c r="G71" s="7">
        <v>1200</v>
      </c>
      <c r="H71" s="5">
        <v>1800</v>
      </c>
      <c r="I71" s="4">
        <v>2800</v>
      </c>
      <c r="J71" s="7">
        <f t="shared" si="7"/>
        <v>3360000</v>
      </c>
      <c r="K71" s="24" t="s">
        <v>304</v>
      </c>
      <c r="L71" s="24" t="s">
        <v>305</v>
      </c>
      <c r="M71" s="24" t="s">
        <v>6</v>
      </c>
      <c r="N71" s="23" t="s">
        <v>306</v>
      </c>
      <c r="Q71" s="26">
        <v>2500</v>
      </c>
      <c r="R71" s="26">
        <f t="shared" si="8"/>
        <v>3000000</v>
      </c>
      <c r="S71" s="26">
        <v>300</v>
      </c>
      <c r="T71" s="26">
        <f t="shared" si="9"/>
        <v>360000</v>
      </c>
      <c r="V71" s="1">
        <f t="shared" si="10"/>
        <v>0</v>
      </c>
    </row>
    <row r="72" spans="1:22" ht="101.25" customHeight="1" x14ac:dyDescent="0.3">
      <c r="A72" s="5">
        <v>87</v>
      </c>
      <c r="B72" s="4">
        <v>33651170</v>
      </c>
      <c r="C72" s="28" t="s">
        <v>307</v>
      </c>
      <c r="D72" s="5" t="s">
        <v>4</v>
      </c>
      <c r="E72" s="15" t="s">
        <v>308</v>
      </c>
      <c r="F72" s="5" t="s">
        <v>5</v>
      </c>
      <c r="G72" s="7">
        <v>18.5</v>
      </c>
      <c r="H72" s="21">
        <f>1000+300</f>
        <v>1300</v>
      </c>
      <c r="I72" s="4">
        <v>2000</v>
      </c>
      <c r="J72" s="7">
        <f t="shared" si="7"/>
        <v>37000</v>
      </c>
      <c r="K72" s="24" t="s">
        <v>309</v>
      </c>
      <c r="L72" s="24" t="s">
        <v>310</v>
      </c>
      <c r="M72" s="24" t="s">
        <v>6</v>
      </c>
      <c r="N72" s="23" t="s">
        <v>311</v>
      </c>
      <c r="Q72" s="26">
        <v>0</v>
      </c>
      <c r="R72" s="26">
        <f t="shared" si="8"/>
        <v>0</v>
      </c>
      <c r="S72" s="26">
        <v>2000</v>
      </c>
      <c r="T72" s="26">
        <f t="shared" si="9"/>
        <v>37000</v>
      </c>
      <c r="V72" s="1">
        <f t="shared" si="10"/>
        <v>0</v>
      </c>
    </row>
    <row r="73" spans="1:22" ht="101.25" hidden="1" customHeight="1" x14ac:dyDescent="0.3">
      <c r="A73" s="5">
        <v>88</v>
      </c>
      <c r="B73" s="4">
        <v>33651134</v>
      </c>
      <c r="C73" s="28" t="s">
        <v>312</v>
      </c>
      <c r="D73" s="5" t="s">
        <v>4</v>
      </c>
      <c r="E73" s="15" t="s">
        <v>313</v>
      </c>
      <c r="F73" s="5" t="s">
        <v>5</v>
      </c>
      <c r="G73" s="7">
        <v>28.5</v>
      </c>
      <c r="H73" s="5">
        <v>500</v>
      </c>
      <c r="I73" s="4">
        <v>1000</v>
      </c>
      <c r="J73" s="7">
        <f t="shared" si="7"/>
        <v>28500</v>
      </c>
      <c r="K73" s="24" t="s">
        <v>314</v>
      </c>
      <c r="L73" s="24" t="s">
        <v>315</v>
      </c>
      <c r="M73" s="24" t="s">
        <v>6</v>
      </c>
      <c r="Q73" s="26">
        <v>600</v>
      </c>
      <c r="R73" s="26">
        <f t="shared" si="8"/>
        <v>17100</v>
      </c>
      <c r="S73" s="26">
        <v>400</v>
      </c>
      <c r="T73" s="26">
        <f t="shared" si="9"/>
        <v>11400</v>
      </c>
      <c r="V73" s="1">
        <f t="shared" si="10"/>
        <v>0</v>
      </c>
    </row>
    <row r="74" spans="1:22" ht="101.25" hidden="1" customHeight="1" x14ac:dyDescent="0.3">
      <c r="A74" s="5">
        <v>89</v>
      </c>
      <c r="B74" s="4">
        <v>33611170</v>
      </c>
      <c r="C74" s="28" t="s">
        <v>316</v>
      </c>
      <c r="D74" s="5" t="s">
        <v>4</v>
      </c>
      <c r="E74" s="15" t="s">
        <v>317</v>
      </c>
      <c r="F74" s="5" t="s">
        <v>5</v>
      </c>
      <c r="G74" s="7">
        <v>45</v>
      </c>
      <c r="H74" s="5">
        <v>2200</v>
      </c>
      <c r="I74" s="4">
        <v>1100</v>
      </c>
      <c r="J74" s="7">
        <f t="shared" si="7"/>
        <v>49500</v>
      </c>
      <c r="K74" s="24" t="s">
        <v>318</v>
      </c>
      <c r="L74" s="24" t="s">
        <v>319</v>
      </c>
      <c r="M74" s="24" t="s">
        <v>6</v>
      </c>
      <c r="Q74" s="26">
        <v>100</v>
      </c>
      <c r="R74" s="26">
        <f t="shared" si="8"/>
        <v>4500</v>
      </c>
      <c r="S74" s="26">
        <v>1000</v>
      </c>
      <c r="T74" s="26">
        <f t="shared" si="9"/>
        <v>45000</v>
      </c>
      <c r="V74" s="1">
        <f t="shared" si="10"/>
        <v>0</v>
      </c>
    </row>
    <row r="75" spans="1:22" ht="101.25" hidden="1" customHeight="1" x14ac:dyDescent="0.3">
      <c r="A75" s="5">
        <v>90</v>
      </c>
      <c r="B75" s="4">
        <v>33611240</v>
      </c>
      <c r="C75" s="28" t="s">
        <v>320</v>
      </c>
      <c r="D75" s="5" t="s">
        <v>4</v>
      </c>
      <c r="E75" s="15" t="s">
        <v>321</v>
      </c>
      <c r="F75" s="5" t="s">
        <v>5</v>
      </c>
      <c r="G75" s="7">
        <v>4</v>
      </c>
      <c r="H75" s="5">
        <v>8500</v>
      </c>
      <c r="I75" s="4">
        <v>8000</v>
      </c>
      <c r="J75" s="7">
        <f t="shared" si="7"/>
        <v>32000</v>
      </c>
      <c r="K75" s="24" t="s">
        <v>322</v>
      </c>
      <c r="L75" s="24" t="s">
        <v>323</v>
      </c>
      <c r="M75" s="24" t="s">
        <v>6</v>
      </c>
      <c r="Q75" s="26">
        <v>0</v>
      </c>
      <c r="R75" s="26">
        <f t="shared" si="8"/>
        <v>0</v>
      </c>
      <c r="S75" s="26">
        <v>8000</v>
      </c>
      <c r="T75" s="26">
        <f t="shared" si="9"/>
        <v>32000</v>
      </c>
      <c r="V75" s="1">
        <f t="shared" si="10"/>
        <v>0</v>
      </c>
    </row>
    <row r="76" spans="1:22" ht="101.25" hidden="1" customHeight="1" x14ac:dyDescent="0.3">
      <c r="A76" s="5">
        <v>91</v>
      </c>
      <c r="B76" s="4">
        <v>33661156</v>
      </c>
      <c r="C76" s="28" t="s">
        <v>324</v>
      </c>
      <c r="D76" s="5" t="s">
        <v>4</v>
      </c>
      <c r="E76" s="15" t="s">
        <v>325</v>
      </c>
      <c r="F76" s="5" t="s">
        <v>5</v>
      </c>
      <c r="G76" s="7">
        <v>374</v>
      </c>
      <c r="H76" s="5">
        <v>20</v>
      </c>
      <c r="I76" s="4">
        <v>20</v>
      </c>
      <c r="J76" s="7">
        <f t="shared" si="7"/>
        <v>7480</v>
      </c>
      <c r="K76" s="24" t="s">
        <v>326</v>
      </c>
      <c r="L76" s="24" t="s">
        <v>327</v>
      </c>
      <c r="M76" s="24" t="s">
        <v>6</v>
      </c>
      <c r="Q76" s="26">
        <v>20</v>
      </c>
      <c r="R76" s="26">
        <f t="shared" si="8"/>
        <v>7480</v>
      </c>
      <c r="S76" s="26">
        <v>0</v>
      </c>
      <c r="T76" s="26">
        <f t="shared" si="9"/>
        <v>0</v>
      </c>
      <c r="V76" s="1">
        <f t="shared" si="10"/>
        <v>0</v>
      </c>
    </row>
    <row r="77" spans="1:22" ht="101.25" hidden="1" customHeight="1" x14ac:dyDescent="0.3">
      <c r="A77" s="5">
        <v>92</v>
      </c>
      <c r="B77" s="4">
        <v>33141165</v>
      </c>
      <c r="C77" s="28" t="s">
        <v>328</v>
      </c>
      <c r="D77" s="5" t="s">
        <v>4</v>
      </c>
      <c r="E77" s="15" t="s">
        <v>329</v>
      </c>
      <c r="F77" s="5" t="s">
        <v>5</v>
      </c>
      <c r="G77" s="7">
        <v>14786</v>
      </c>
      <c r="H77" s="5">
        <v>50</v>
      </c>
      <c r="I77" s="4">
        <v>50</v>
      </c>
      <c r="J77" s="7">
        <f t="shared" si="7"/>
        <v>739300</v>
      </c>
      <c r="K77" s="24" t="s">
        <v>330</v>
      </c>
      <c r="L77" s="24" t="s">
        <v>331</v>
      </c>
      <c r="M77" s="24" t="s">
        <v>6</v>
      </c>
      <c r="Q77" s="26">
        <v>0</v>
      </c>
      <c r="R77" s="26">
        <f t="shared" si="8"/>
        <v>0</v>
      </c>
      <c r="S77" s="26">
        <v>50</v>
      </c>
      <c r="T77" s="26">
        <f t="shared" si="9"/>
        <v>739300</v>
      </c>
      <c r="V77" s="1">
        <f t="shared" si="10"/>
        <v>0</v>
      </c>
    </row>
    <row r="78" spans="1:22" ht="101.25" customHeight="1" x14ac:dyDescent="0.3">
      <c r="A78" s="5">
        <v>94</v>
      </c>
      <c r="B78" s="4">
        <v>33661117</v>
      </c>
      <c r="C78" s="28" t="s">
        <v>333</v>
      </c>
      <c r="D78" s="5" t="s">
        <v>4</v>
      </c>
      <c r="E78" s="15" t="s">
        <v>334</v>
      </c>
      <c r="F78" s="5" t="s">
        <v>5</v>
      </c>
      <c r="G78" s="7">
        <v>2.4300000000000002</v>
      </c>
      <c r="H78" s="21">
        <f>1500+600</f>
        <v>2100</v>
      </c>
      <c r="I78" s="4">
        <v>3600</v>
      </c>
      <c r="J78" s="7">
        <f t="shared" si="7"/>
        <v>8748</v>
      </c>
      <c r="K78" s="24" t="s">
        <v>335</v>
      </c>
      <c r="L78" s="24" t="s">
        <v>336</v>
      </c>
      <c r="M78" s="24" t="s">
        <v>6</v>
      </c>
      <c r="Q78" s="26">
        <v>3000</v>
      </c>
      <c r="R78" s="26">
        <f t="shared" si="8"/>
        <v>7290.0000000000009</v>
      </c>
      <c r="S78" s="26">
        <v>600</v>
      </c>
      <c r="T78" s="26">
        <f t="shared" si="9"/>
        <v>1458</v>
      </c>
      <c r="V78" s="1">
        <f t="shared" si="10"/>
        <v>0</v>
      </c>
    </row>
    <row r="79" spans="1:22" ht="101.25" hidden="1" customHeight="1" x14ac:dyDescent="0.3">
      <c r="A79" s="5">
        <v>95</v>
      </c>
      <c r="B79" s="4">
        <v>33691176</v>
      </c>
      <c r="C79" s="28" t="s">
        <v>337</v>
      </c>
      <c r="D79" s="5" t="s">
        <v>4</v>
      </c>
      <c r="E79" s="15" t="s">
        <v>338</v>
      </c>
      <c r="F79" s="5" t="s">
        <v>5</v>
      </c>
      <c r="G79" s="7">
        <v>147.97999999999999</v>
      </c>
      <c r="H79" s="5">
        <v>1000</v>
      </c>
      <c r="I79" s="4">
        <v>2500</v>
      </c>
      <c r="J79" s="7">
        <f t="shared" si="7"/>
        <v>369950</v>
      </c>
      <c r="K79" s="24" t="s">
        <v>339</v>
      </c>
      <c r="L79" s="24" t="s">
        <v>340</v>
      </c>
      <c r="M79" s="24" t="s">
        <v>6</v>
      </c>
      <c r="Q79" s="26">
        <v>2500</v>
      </c>
      <c r="R79" s="26">
        <f t="shared" si="8"/>
        <v>369950</v>
      </c>
      <c r="S79" s="26">
        <v>0</v>
      </c>
      <c r="T79" s="26">
        <f t="shared" si="9"/>
        <v>0</v>
      </c>
      <c r="V79" s="1">
        <f t="shared" si="10"/>
        <v>0</v>
      </c>
    </row>
    <row r="80" spans="1:22" ht="101.25" hidden="1" customHeight="1" x14ac:dyDescent="0.3">
      <c r="A80" s="5">
        <v>96</v>
      </c>
      <c r="B80" s="4">
        <v>33661126</v>
      </c>
      <c r="C80" s="28" t="s">
        <v>341</v>
      </c>
      <c r="D80" s="5" t="s">
        <v>4</v>
      </c>
      <c r="E80" s="15" t="s">
        <v>342</v>
      </c>
      <c r="F80" s="5" t="s">
        <v>5</v>
      </c>
      <c r="G80" s="7">
        <v>12</v>
      </c>
      <c r="H80" s="5">
        <v>650</v>
      </c>
      <c r="I80" s="4">
        <v>1200</v>
      </c>
      <c r="J80" s="7">
        <f t="shared" si="7"/>
        <v>14400</v>
      </c>
      <c r="K80" s="24" t="s">
        <v>343</v>
      </c>
      <c r="L80" s="24" t="s">
        <v>344</v>
      </c>
      <c r="M80" s="24" t="s">
        <v>6</v>
      </c>
      <c r="Q80" s="26">
        <v>900</v>
      </c>
      <c r="R80" s="26">
        <f t="shared" si="8"/>
        <v>10800</v>
      </c>
      <c r="S80" s="26">
        <v>300</v>
      </c>
      <c r="T80" s="26">
        <f t="shared" si="9"/>
        <v>3600</v>
      </c>
      <c r="V80" s="1">
        <f t="shared" si="10"/>
        <v>0</v>
      </c>
    </row>
    <row r="81" spans="1:22" ht="101.25" hidden="1" customHeight="1" x14ac:dyDescent="0.3">
      <c r="A81" s="5">
        <v>97</v>
      </c>
      <c r="B81" s="4">
        <v>33611180</v>
      </c>
      <c r="C81" s="28" t="s">
        <v>345</v>
      </c>
      <c r="D81" s="5" t="s">
        <v>4</v>
      </c>
      <c r="E81" s="15" t="s">
        <v>346</v>
      </c>
      <c r="F81" s="5" t="s">
        <v>5</v>
      </c>
      <c r="G81" s="7">
        <v>1830</v>
      </c>
      <c r="H81" s="5">
        <v>200</v>
      </c>
      <c r="I81" s="4">
        <v>480</v>
      </c>
      <c r="J81" s="7">
        <f t="shared" si="7"/>
        <v>878400</v>
      </c>
      <c r="K81" s="24" t="s">
        <v>347</v>
      </c>
      <c r="L81" s="24" t="s">
        <v>348</v>
      </c>
      <c r="M81" s="24" t="s">
        <v>6</v>
      </c>
      <c r="Q81" s="26">
        <v>120</v>
      </c>
      <c r="R81" s="26">
        <f t="shared" si="8"/>
        <v>219600</v>
      </c>
      <c r="S81" s="26">
        <v>360</v>
      </c>
      <c r="T81" s="26">
        <f t="shared" si="9"/>
        <v>658800</v>
      </c>
      <c r="V81" s="1">
        <f t="shared" si="10"/>
        <v>0</v>
      </c>
    </row>
    <row r="82" spans="1:22" ht="101.25" customHeight="1" x14ac:dyDescent="0.3">
      <c r="A82" s="5">
        <v>99</v>
      </c>
      <c r="B82" s="4">
        <v>33611370</v>
      </c>
      <c r="C82" s="28" t="s">
        <v>350</v>
      </c>
      <c r="D82" s="5" t="s">
        <v>4</v>
      </c>
      <c r="E82" s="15" t="s">
        <v>351</v>
      </c>
      <c r="F82" s="5" t="s">
        <v>5</v>
      </c>
      <c r="G82" s="7">
        <v>25</v>
      </c>
      <c r="H82" s="21">
        <f>200+80</f>
        <v>280</v>
      </c>
      <c r="I82" s="4">
        <v>400</v>
      </c>
      <c r="J82" s="7">
        <f t="shared" si="7"/>
        <v>10000</v>
      </c>
      <c r="K82" s="24" t="s">
        <v>352</v>
      </c>
      <c r="L82" s="24" t="s">
        <v>353</v>
      </c>
      <c r="M82" s="24" t="s">
        <v>6</v>
      </c>
      <c r="Q82" s="26">
        <v>0</v>
      </c>
      <c r="R82" s="26">
        <f t="shared" si="8"/>
        <v>0</v>
      </c>
      <c r="S82" s="26">
        <v>400</v>
      </c>
      <c r="T82" s="26">
        <f t="shared" si="9"/>
        <v>10000</v>
      </c>
      <c r="V82" s="1">
        <f t="shared" si="10"/>
        <v>0</v>
      </c>
    </row>
    <row r="83" spans="1:22" ht="101.25" hidden="1" customHeight="1" x14ac:dyDescent="0.3">
      <c r="A83" s="5">
        <v>102</v>
      </c>
      <c r="B83" s="4">
        <v>33661121</v>
      </c>
      <c r="C83" s="28" t="s">
        <v>356</v>
      </c>
      <c r="D83" s="5" t="s">
        <v>4</v>
      </c>
      <c r="E83" s="15" t="s">
        <v>357</v>
      </c>
      <c r="F83" s="5" t="s">
        <v>5</v>
      </c>
      <c r="G83" s="7">
        <v>4.8099999999999996</v>
      </c>
      <c r="H83" s="5">
        <v>1600</v>
      </c>
      <c r="I83" s="4">
        <v>2300</v>
      </c>
      <c r="J83" s="7">
        <f t="shared" si="7"/>
        <v>11063</v>
      </c>
      <c r="K83" s="24" t="s">
        <v>358</v>
      </c>
      <c r="L83" s="24" t="s">
        <v>359</v>
      </c>
      <c r="M83" s="24" t="s">
        <v>6</v>
      </c>
      <c r="Q83" s="26">
        <v>2300</v>
      </c>
      <c r="R83" s="26">
        <f t="shared" si="8"/>
        <v>11063</v>
      </c>
      <c r="S83" s="26">
        <v>0</v>
      </c>
      <c r="T83" s="26">
        <f t="shared" si="9"/>
        <v>0</v>
      </c>
      <c r="V83" s="1">
        <f t="shared" si="10"/>
        <v>0</v>
      </c>
    </row>
    <row r="84" spans="1:22" ht="101.25" customHeight="1" x14ac:dyDescent="0.3">
      <c r="A84" s="5">
        <v>105</v>
      </c>
      <c r="B84" s="4">
        <v>33611390</v>
      </c>
      <c r="C84" s="28" t="s">
        <v>362</v>
      </c>
      <c r="D84" s="5" t="s">
        <v>4</v>
      </c>
      <c r="E84" s="15" t="s">
        <v>363</v>
      </c>
      <c r="F84" s="5" t="s">
        <v>5</v>
      </c>
      <c r="G84" s="7">
        <v>23</v>
      </c>
      <c r="H84" s="21">
        <f>100+70</f>
        <v>170</v>
      </c>
      <c r="I84" s="4">
        <v>250</v>
      </c>
      <c r="J84" s="7">
        <f t="shared" si="7"/>
        <v>5750</v>
      </c>
      <c r="K84" s="24" t="s">
        <v>364</v>
      </c>
      <c r="L84" s="24" t="s">
        <v>365</v>
      </c>
      <c r="M84" s="24" t="s">
        <v>6</v>
      </c>
      <c r="Q84" s="26">
        <v>0</v>
      </c>
      <c r="R84" s="26">
        <f t="shared" si="8"/>
        <v>0</v>
      </c>
      <c r="S84" s="26">
        <v>250</v>
      </c>
      <c r="T84" s="26">
        <f t="shared" si="9"/>
        <v>5750</v>
      </c>
      <c r="V84" s="1">
        <f t="shared" si="10"/>
        <v>0</v>
      </c>
    </row>
    <row r="85" spans="1:22" ht="101.25" customHeight="1" x14ac:dyDescent="0.3">
      <c r="A85" s="5">
        <v>111</v>
      </c>
      <c r="B85" s="4">
        <v>33661122</v>
      </c>
      <c r="C85" s="28" t="s">
        <v>371</v>
      </c>
      <c r="D85" s="5" t="s">
        <v>4</v>
      </c>
      <c r="E85" s="15" t="s">
        <v>372</v>
      </c>
      <c r="F85" s="5" t="s">
        <v>5</v>
      </c>
      <c r="G85" s="7">
        <v>6.68</v>
      </c>
      <c r="H85" s="21">
        <f>700+800</f>
        <v>1500</v>
      </c>
      <c r="I85" s="4">
        <v>2000</v>
      </c>
      <c r="J85" s="7">
        <f t="shared" si="7"/>
        <v>13360</v>
      </c>
      <c r="K85" s="24" t="s">
        <v>373</v>
      </c>
      <c r="L85" s="24" t="s">
        <v>374</v>
      </c>
      <c r="M85" s="24" t="s">
        <v>6</v>
      </c>
      <c r="Q85" s="26">
        <v>1500</v>
      </c>
      <c r="R85" s="26">
        <f t="shared" si="8"/>
        <v>10020</v>
      </c>
      <c r="S85" s="26">
        <v>500</v>
      </c>
      <c r="T85" s="26">
        <f t="shared" si="9"/>
        <v>3340</v>
      </c>
      <c r="V85" s="1">
        <f t="shared" si="10"/>
        <v>0</v>
      </c>
    </row>
    <row r="86" spans="1:22" ht="101.25" customHeight="1" x14ac:dyDescent="0.3">
      <c r="A86" s="5">
        <v>115</v>
      </c>
      <c r="B86" s="4">
        <v>33621240</v>
      </c>
      <c r="C86" s="28" t="s">
        <v>378</v>
      </c>
      <c r="D86" s="5" t="s">
        <v>4</v>
      </c>
      <c r="E86" s="15" t="s">
        <v>379</v>
      </c>
      <c r="F86" s="5" t="s">
        <v>5</v>
      </c>
      <c r="G86" s="7">
        <v>26.9</v>
      </c>
      <c r="H86" s="21">
        <f>100+50</f>
        <v>150</v>
      </c>
      <c r="I86" s="4">
        <v>400</v>
      </c>
      <c r="J86" s="7">
        <f t="shared" si="7"/>
        <v>10760</v>
      </c>
      <c r="K86" s="24" t="s">
        <v>380</v>
      </c>
      <c r="L86" s="24" t="s">
        <v>381</v>
      </c>
      <c r="M86" s="24" t="s">
        <v>6</v>
      </c>
      <c r="Q86" s="26">
        <v>0</v>
      </c>
      <c r="R86" s="26">
        <f t="shared" si="8"/>
        <v>0</v>
      </c>
      <c r="S86" s="26">
        <v>400</v>
      </c>
      <c r="T86" s="26">
        <f t="shared" si="9"/>
        <v>10760</v>
      </c>
      <c r="V86" s="1">
        <f t="shared" si="10"/>
        <v>0</v>
      </c>
    </row>
    <row r="87" spans="1:22" ht="101.25" hidden="1" customHeight="1" x14ac:dyDescent="0.3">
      <c r="A87" s="5">
        <v>118</v>
      </c>
      <c r="B87" s="4">
        <v>33661113</v>
      </c>
      <c r="C87" s="28" t="s">
        <v>384</v>
      </c>
      <c r="D87" s="5" t="s">
        <v>4</v>
      </c>
      <c r="E87" s="15" t="s">
        <v>385</v>
      </c>
      <c r="F87" s="5" t="s">
        <v>5</v>
      </c>
      <c r="G87" s="7">
        <v>2460</v>
      </c>
      <c r="H87" s="5">
        <v>10</v>
      </c>
      <c r="I87" s="4">
        <v>10</v>
      </c>
      <c r="J87" s="7">
        <f t="shared" si="7"/>
        <v>24600</v>
      </c>
      <c r="K87" s="24" t="s">
        <v>386</v>
      </c>
      <c r="L87" s="24" t="s">
        <v>387</v>
      </c>
      <c r="M87" s="24" t="s">
        <v>6</v>
      </c>
      <c r="Q87" s="26">
        <v>0</v>
      </c>
      <c r="R87" s="26">
        <f t="shared" si="8"/>
        <v>0</v>
      </c>
      <c r="S87" s="26">
        <v>10</v>
      </c>
      <c r="T87" s="26">
        <f t="shared" si="9"/>
        <v>24600</v>
      </c>
      <c r="V87" s="1">
        <f t="shared" si="10"/>
        <v>0</v>
      </c>
    </row>
    <row r="88" spans="1:22" ht="101.25" hidden="1" customHeight="1" x14ac:dyDescent="0.3">
      <c r="A88" s="5">
        <v>120</v>
      </c>
      <c r="B88" s="4">
        <v>33651126</v>
      </c>
      <c r="C88" s="28" t="s">
        <v>389</v>
      </c>
      <c r="D88" s="5" t="s">
        <v>4</v>
      </c>
      <c r="E88" s="15" t="s">
        <v>390</v>
      </c>
      <c r="F88" s="5" t="s">
        <v>5</v>
      </c>
      <c r="G88" s="7">
        <v>67</v>
      </c>
      <c r="H88" s="5">
        <v>6960</v>
      </c>
      <c r="I88" s="4">
        <v>5000</v>
      </c>
      <c r="J88" s="7">
        <f t="shared" si="7"/>
        <v>335000</v>
      </c>
      <c r="K88" s="24" t="s">
        <v>391</v>
      </c>
      <c r="L88" s="24" t="s">
        <v>392</v>
      </c>
      <c r="M88" s="24" t="s">
        <v>6</v>
      </c>
      <c r="Q88" s="26">
        <v>0</v>
      </c>
      <c r="R88" s="26">
        <f t="shared" si="8"/>
        <v>0</v>
      </c>
      <c r="S88" s="26">
        <v>5000</v>
      </c>
      <c r="T88" s="26">
        <f t="shared" si="9"/>
        <v>335000</v>
      </c>
      <c r="V88" s="1">
        <f t="shared" si="10"/>
        <v>0</v>
      </c>
    </row>
    <row r="89" spans="1:22" ht="101.25" customHeight="1" x14ac:dyDescent="0.3">
      <c r="A89" s="5">
        <v>121</v>
      </c>
      <c r="B89" s="4">
        <v>33611140</v>
      </c>
      <c r="C89" s="28" t="s">
        <v>393</v>
      </c>
      <c r="D89" s="5" t="s">
        <v>4</v>
      </c>
      <c r="E89" s="15" t="s">
        <v>394</v>
      </c>
      <c r="F89" s="5" t="s">
        <v>5</v>
      </c>
      <c r="G89" s="7">
        <v>310</v>
      </c>
      <c r="H89" s="21">
        <f>250+200</f>
        <v>450</v>
      </c>
      <c r="I89" s="4">
        <v>500</v>
      </c>
      <c r="J89" s="7">
        <f t="shared" si="7"/>
        <v>155000</v>
      </c>
      <c r="K89" s="24" t="s">
        <v>395</v>
      </c>
      <c r="L89" s="24" t="s">
        <v>396</v>
      </c>
      <c r="M89" s="24" t="s">
        <v>39</v>
      </c>
      <c r="Q89" s="26">
        <v>0</v>
      </c>
      <c r="R89" s="26">
        <f t="shared" si="8"/>
        <v>0</v>
      </c>
      <c r="S89" s="26">
        <v>500</v>
      </c>
      <c r="T89" s="26">
        <f t="shared" si="9"/>
        <v>155000</v>
      </c>
      <c r="V89" s="1">
        <f t="shared" si="10"/>
        <v>0</v>
      </c>
    </row>
    <row r="90" spans="1:22" ht="101.25" customHeight="1" x14ac:dyDescent="0.3">
      <c r="A90" s="5">
        <v>122</v>
      </c>
      <c r="B90" s="4">
        <v>33661116</v>
      </c>
      <c r="C90" s="28" t="s">
        <v>397</v>
      </c>
      <c r="D90" s="5" t="s">
        <v>4</v>
      </c>
      <c r="E90" s="15" t="s">
        <v>398</v>
      </c>
      <c r="F90" s="5" t="s">
        <v>5</v>
      </c>
      <c r="G90" s="7">
        <v>48</v>
      </c>
      <c r="H90" s="21">
        <f>1500+500</f>
        <v>2000</v>
      </c>
      <c r="I90" s="4">
        <v>2500</v>
      </c>
      <c r="J90" s="7">
        <f t="shared" si="7"/>
        <v>120000</v>
      </c>
      <c r="K90" s="24" t="s">
        <v>399</v>
      </c>
      <c r="L90" s="24" t="s">
        <v>400</v>
      </c>
      <c r="M90" s="24" t="s">
        <v>6</v>
      </c>
      <c r="Q90" s="26">
        <v>0</v>
      </c>
      <c r="R90" s="26">
        <f t="shared" si="8"/>
        <v>0</v>
      </c>
      <c r="S90" s="26">
        <v>2500</v>
      </c>
      <c r="T90" s="26">
        <f t="shared" si="9"/>
        <v>120000</v>
      </c>
      <c r="V90" s="1">
        <f t="shared" si="10"/>
        <v>0</v>
      </c>
    </row>
    <row r="91" spans="1:22" ht="101.25" hidden="1" customHeight="1" x14ac:dyDescent="0.3">
      <c r="A91" s="5">
        <v>123</v>
      </c>
      <c r="B91" s="4">
        <v>33691176</v>
      </c>
      <c r="C91" s="28" t="s">
        <v>401</v>
      </c>
      <c r="D91" s="5" t="s">
        <v>4</v>
      </c>
      <c r="E91" s="15" t="s">
        <v>402</v>
      </c>
      <c r="F91" s="5" t="s">
        <v>5</v>
      </c>
      <c r="G91" s="7">
        <v>2640</v>
      </c>
      <c r="H91" s="5">
        <v>270</v>
      </c>
      <c r="I91" s="4">
        <v>270</v>
      </c>
      <c r="J91" s="7">
        <f t="shared" si="7"/>
        <v>712800</v>
      </c>
      <c r="K91" s="24" t="s">
        <v>403</v>
      </c>
      <c r="L91" s="24" t="s">
        <v>404</v>
      </c>
      <c r="M91" s="24" t="s">
        <v>6</v>
      </c>
      <c r="N91" s="23" t="s">
        <v>405</v>
      </c>
      <c r="Q91" s="26">
        <v>270</v>
      </c>
      <c r="R91" s="26">
        <f t="shared" si="8"/>
        <v>712800</v>
      </c>
      <c r="S91" s="26">
        <v>0</v>
      </c>
      <c r="T91" s="26">
        <f t="shared" si="9"/>
        <v>0</v>
      </c>
      <c r="V91" s="1">
        <f t="shared" si="10"/>
        <v>0</v>
      </c>
    </row>
    <row r="92" spans="1:22" ht="101.25" hidden="1" customHeight="1" x14ac:dyDescent="0.3">
      <c r="A92" s="5">
        <v>128</v>
      </c>
      <c r="B92" s="4">
        <v>33691176</v>
      </c>
      <c r="C92" s="28" t="s">
        <v>410</v>
      </c>
      <c r="D92" s="5" t="s">
        <v>4</v>
      </c>
      <c r="E92" s="15" t="s">
        <v>411</v>
      </c>
      <c r="F92" s="5" t="s">
        <v>5</v>
      </c>
      <c r="G92" s="7">
        <v>4080</v>
      </c>
      <c r="H92" s="5">
        <v>420</v>
      </c>
      <c r="I92" s="4">
        <v>400</v>
      </c>
      <c r="J92" s="7">
        <f t="shared" si="7"/>
        <v>1632000</v>
      </c>
      <c r="K92" s="24" t="s">
        <v>412</v>
      </c>
      <c r="L92" s="24" t="s">
        <v>413</v>
      </c>
      <c r="M92" s="24" t="s">
        <v>6</v>
      </c>
      <c r="Q92" s="26">
        <v>0</v>
      </c>
      <c r="R92" s="26">
        <f t="shared" si="8"/>
        <v>0</v>
      </c>
      <c r="S92" s="26">
        <v>400</v>
      </c>
      <c r="T92" s="26">
        <f t="shared" si="9"/>
        <v>1632000</v>
      </c>
      <c r="V92" s="1">
        <f t="shared" si="10"/>
        <v>0</v>
      </c>
    </row>
    <row r="93" spans="1:22" ht="101.25" hidden="1" customHeight="1" x14ac:dyDescent="0.3">
      <c r="A93" s="5">
        <v>129</v>
      </c>
      <c r="B93" s="4">
        <v>33621120</v>
      </c>
      <c r="C93" s="28" t="s">
        <v>678</v>
      </c>
      <c r="D93" s="5" t="s">
        <v>4</v>
      </c>
      <c r="E93" s="15" t="s">
        <v>415</v>
      </c>
      <c r="F93" s="5" t="s">
        <v>5</v>
      </c>
      <c r="G93" s="7">
        <v>1845</v>
      </c>
      <c r="H93" s="5">
        <v>1200</v>
      </c>
      <c r="I93" s="4">
        <v>200</v>
      </c>
      <c r="J93" s="7">
        <f t="shared" si="7"/>
        <v>369000</v>
      </c>
      <c r="K93" s="24" t="s">
        <v>416</v>
      </c>
      <c r="L93" s="24" t="s">
        <v>417</v>
      </c>
      <c r="M93" s="24" t="s">
        <v>6</v>
      </c>
      <c r="N93" s="23" t="s">
        <v>418</v>
      </c>
      <c r="O93" s="18"/>
      <c r="Q93" s="26">
        <v>200</v>
      </c>
      <c r="R93" s="26">
        <f t="shared" si="8"/>
        <v>369000</v>
      </c>
      <c r="S93" s="26">
        <v>0</v>
      </c>
      <c r="T93" s="26">
        <f t="shared" si="9"/>
        <v>0</v>
      </c>
      <c r="V93" s="1">
        <f t="shared" si="10"/>
        <v>0</v>
      </c>
    </row>
    <row r="94" spans="1:22" ht="101.25" customHeight="1" x14ac:dyDescent="0.3">
      <c r="A94" s="5">
        <v>130</v>
      </c>
      <c r="B94" s="4">
        <v>33631290</v>
      </c>
      <c r="C94" s="28" t="s">
        <v>419</v>
      </c>
      <c r="D94" s="5" t="s">
        <v>4</v>
      </c>
      <c r="E94" s="15" t="s">
        <v>420</v>
      </c>
      <c r="F94" s="5" t="s">
        <v>5</v>
      </c>
      <c r="G94" s="7">
        <v>4.0599999999999996</v>
      </c>
      <c r="H94" s="21">
        <f>1500+500</f>
        <v>2000</v>
      </c>
      <c r="I94" s="4">
        <v>4800</v>
      </c>
      <c r="J94" s="7">
        <f t="shared" si="7"/>
        <v>19487.999999999996</v>
      </c>
      <c r="K94" s="24" t="s">
        <v>421</v>
      </c>
      <c r="L94" s="24" t="s">
        <v>422</v>
      </c>
      <c r="M94" s="24" t="s">
        <v>6</v>
      </c>
      <c r="Q94" s="26">
        <v>0</v>
      </c>
      <c r="R94" s="26">
        <f t="shared" si="8"/>
        <v>0</v>
      </c>
      <c r="S94" s="26">
        <v>4800</v>
      </c>
      <c r="T94" s="26">
        <f t="shared" si="9"/>
        <v>19487.999999999996</v>
      </c>
      <c r="V94" s="1">
        <f t="shared" si="10"/>
        <v>0</v>
      </c>
    </row>
    <row r="95" spans="1:22" ht="101.25" hidden="1" customHeight="1" x14ac:dyDescent="0.3">
      <c r="A95" s="5">
        <v>132</v>
      </c>
      <c r="B95" s="4">
        <v>33651134</v>
      </c>
      <c r="C95" s="28" t="s">
        <v>424</v>
      </c>
      <c r="D95" s="5" t="s">
        <v>4</v>
      </c>
      <c r="E95" s="15" t="s">
        <v>425</v>
      </c>
      <c r="F95" s="5" t="s">
        <v>5</v>
      </c>
      <c r="G95" s="7">
        <v>415.8</v>
      </c>
      <c r="H95" s="5">
        <v>70</v>
      </c>
      <c r="I95" s="4">
        <v>80</v>
      </c>
      <c r="J95" s="7">
        <f t="shared" si="7"/>
        <v>33264</v>
      </c>
      <c r="K95" s="24" t="s">
        <v>426</v>
      </c>
      <c r="L95" s="24" t="s">
        <v>427</v>
      </c>
      <c r="M95" s="24" t="s">
        <v>6</v>
      </c>
      <c r="Q95" s="26">
        <v>80</v>
      </c>
      <c r="R95" s="26">
        <f t="shared" si="8"/>
        <v>33264</v>
      </c>
      <c r="S95" s="26">
        <v>0</v>
      </c>
      <c r="T95" s="26">
        <f t="shared" si="9"/>
        <v>0</v>
      </c>
      <c r="V95" s="1">
        <f t="shared" si="10"/>
        <v>0</v>
      </c>
    </row>
    <row r="96" spans="1:22" ht="101.25" hidden="1" customHeight="1" x14ac:dyDescent="0.3">
      <c r="A96" s="5">
        <v>134</v>
      </c>
      <c r="B96" s="4">
        <v>33621510</v>
      </c>
      <c r="C96" s="28" t="s">
        <v>429</v>
      </c>
      <c r="D96" s="5" t="s">
        <v>4</v>
      </c>
      <c r="E96" s="15" t="s">
        <v>430</v>
      </c>
      <c r="F96" s="5" t="s">
        <v>5</v>
      </c>
      <c r="G96" s="7">
        <v>2.9</v>
      </c>
      <c r="H96" s="5">
        <v>4000</v>
      </c>
      <c r="I96" s="4">
        <v>3600</v>
      </c>
      <c r="J96" s="7">
        <f t="shared" si="7"/>
        <v>10440</v>
      </c>
      <c r="K96" s="24" t="s">
        <v>431</v>
      </c>
      <c r="L96" s="24" t="s">
        <v>432</v>
      </c>
      <c r="M96" s="24" t="s">
        <v>6</v>
      </c>
      <c r="Q96" s="26">
        <v>3600</v>
      </c>
      <c r="R96" s="26">
        <f t="shared" si="8"/>
        <v>10440</v>
      </c>
      <c r="S96" s="26">
        <v>0</v>
      </c>
      <c r="T96" s="26">
        <f t="shared" si="9"/>
        <v>0</v>
      </c>
      <c r="V96" s="1">
        <f t="shared" si="10"/>
        <v>0</v>
      </c>
    </row>
    <row r="97" spans="1:22" ht="101.25" hidden="1" customHeight="1" x14ac:dyDescent="0.3">
      <c r="A97" s="5">
        <v>136</v>
      </c>
      <c r="B97" s="4">
        <v>33691176</v>
      </c>
      <c r="C97" s="28" t="s">
        <v>434</v>
      </c>
      <c r="D97" s="5" t="s">
        <v>4</v>
      </c>
      <c r="E97" s="15" t="s">
        <v>435</v>
      </c>
      <c r="F97" s="5" t="s">
        <v>5</v>
      </c>
      <c r="G97" s="7">
        <v>4000</v>
      </c>
      <c r="H97" s="5">
        <v>410</v>
      </c>
      <c r="I97" s="4">
        <v>500</v>
      </c>
      <c r="J97" s="7">
        <f t="shared" si="7"/>
        <v>2000000</v>
      </c>
      <c r="K97" s="24" t="s">
        <v>436</v>
      </c>
      <c r="L97" s="24" t="s">
        <v>437</v>
      </c>
      <c r="M97" s="24" t="s">
        <v>6</v>
      </c>
      <c r="Q97" s="26">
        <v>500</v>
      </c>
      <c r="R97" s="26">
        <f t="shared" si="8"/>
        <v>2000000</v>
      </c>
      <c r="S97" s="26">
        <v>0</v>
      </c>
      <c r="T97" s="26">
        <f t="shared" si="9"/>
        <v>0</v>
      </c>
      <c r="V97" s="1">
        <f t="shared" si="10"/>
        <v>0</v>
      </c>
    </row>
    <row r="98" spans="1:22" ht="101.25" hidden="1" customHeight="1" x14ac:dyDescent="0.3">
      <c r="A98" s="5">
        <v>139</v>
      </c>
      <c r="B98" s="4">
        <v>33621150</v>
      </c>
      <c r="C98" s="28" t="s">
        <v>440</v>
      </c>
      <c r="D98" s="5" t="s">
        <v>4</v>
      </c>
      <c r="E98" s="15" t="s">
        <v>441</v>
      </c>
      <c r="F98" s="5" t="s">
        <v>5</v>
      </c>
      <c r="G98" s="7">
        <v>1475</v>
      </c>
      <c r="H98" s="5">
        <v>400</v>
      </c>
      <c r="I98" s="4">
        <v>500</v>
      </c>
      <c r="J98" s="7">
        <f t="shared" ref="J98:J129" si="11">I98*G98</f>
        <v>737500</v>
      </c>
      <c r="K98" s="24" t="s">
        <v>442</v>
      </c>
      <c r="L98" s="24" t="s">
        <v>443</v>
      </c>
      <c r="M98" s="24" t="s">
        <v>6</v>
      </c>
      <c r="N98" s="23" t="s">
        <v>444</v>
      </c>
      <c r="Q98" s="26">
        <v>0</v>
      </c>
      <c r="R98" s="26">
        <f t="shared" ref="R98:R129" si="12">Q98*G98</f>
        <v>0</v>
      </c>
      <c r="S98" s="26">
        <v>500</v>
      </c>
      <c r="T98" s="26">
        <f t="shared" ref="T98:T129" si="13">S98*G98</f>
        <v>737500</v>
      </c>
      <c r="V98" s="1">
        <f t="shared" si="10"/>
        <v>0</v>
      </c>
    </row>
    <row r="99" spans="1:22" ht="101.25" customHeight="1" x14ac:dyDescent="0.3">
      <c r="A99" s="5">
        <v>140</v>
      </c>
      <c r="B99" s="4">
        <v>33651139</v>
      </c>
      <c r="C99" s="28" t="s">
        <v>445</v>
      </c>
      <c r="D99" s="5" t="s">
        <v>4</v>
      </c>
      <c r="E99" s="15" t="s">
        <v>446</v>
      </c>
      <c r="F99" s="5" t="s">
        <v>5</v>
      </c>
      <c r="G99" s="7">
        <v>1662.6</v>
      </c>
      <c r="H99" s="21">
        <f>2400+500</f>
        <v>2900</v>
      </c>
      <c r="I99" s="4">
        <v>4000</v>
      </c>
      <c r="J99" s="7">
        <f t="shared" si="11"/>
        <v>6650400</v>
      </c>
      <c r="K99" s="24" t="s">
        <v>447</v>
      </c>
      <c r="L99" s="24" t="s">
        <v>448</v>
      </c>
      <c r="M99" s="24" t="s">
        <v>6</v>
      </c>
      <c r="N99" s="23" t="s">
        <v>449</v>
      </c>
      <c r="Q99" s="26">
        <v>2500</v>
      </c>
      <c r="R99" s="26">
        <f t="shared" si="12"/>
        <v>4156500</v>
      </c>
      <c r="S99" s="26">
        <v>1500</v>
      </c>
      <c r="T99" s="26">
        <f t="shared" si="13"/>
        <v>2493900</v>
      </c>
      <c r="V99" s="1">
        <f t="shared" si="10"/>
        <v>0</v>
      </c>
    </row>
    <row r="100" spans="1:22" ht="101.25" hidden="1" customHeight="1" x14ac:dyDescent="0.3">
      <c r="A100" s="5">
        <v>141</v>
      </c>
      <c r="B100" s="4">
        <v>33691136</v>
      </c>
      <c r="C100" s="28" t="s">
        <v>450</v>
      </c>
      <c r="D100" s="5" t="s">
        <v>4</v>
      </c>
      <c r="E100" s="15" t="s">
        <v>451</v>
      </c>
      <c r="F100" s="5" t="s">
        <v>5</v>
      </c>
      <c r="G100" s="7">
        <v>1400</v>
      </c>
      <c r="H100" s="5">
        <v>2200</v>
      </c>
      <c r="I100" s="4">
        <v>2100</v>
      </c>
      <c r="J100" s="7">
        <f t="shared" si="11"/>
        <v>2940000</v>
      </c>
      <c r="K100" s="24" t="s">
        <v>452</v>
      </c>
      <c r="L100" s="24" t="s">
        <v>453</v>
      </c>
      <c r="M100" s="24" t="s">
        <v>6</v>
      </c>
      <c r="Q100" s="26">
        <v>2100</v>
      </c>
      <c r="R100" s="26">
        <f t="shared" si="12"/>
        <v>2940000</v>
      </c>
      <c r="S100" s="26">
        <v>0</v>
      </c>
      <c r="T100" s="26">
        <f t="shared" si="13"/>
        <v>0</v>
      </c>
      <c r="V100" s="1">
        <f t="shared" si="10"/>
        <v>0</v>
      </c>
    </row>
    <row r="101" spans="1:22" ht="101.25" customHeight="1" x14ac:dyDescent="0.3">
      <c r="A101" s="5">
        <v>143</v>
      </c>
      <c r="B101" s="4">
        <v>33691136</v>
      </c>
      <c r="C101" s="28" t="s">
        <v>455</v>
      </c>
      <c r="D101" s="5" t="s">
        <v>4</v>
      </c>
      <c r="E101" s="15" t="s">
        <v>456</v>
      </c>
      <c r="F101" s="5" t="s">
        <v>5</v>
      </c>
      <c r="G101" s="7">
        <v>526</v>
      </c>
      <c r="H101" s="21">
        <f>800+350</f>
        <v>1150</v>
      </c>
      <c r="I101" s="4">
        <v>1200</v>
      </c>
      <c r="J101" s="7">
        <f t="shared" si="11"/>
        <v>631200</v>
      </c>
      <c r="K101" s="24" t="s">
        <v>457</v>
      </c>
      <c r="L101" s="24" t="s">
        <v>458</v>
      </c>
      <c r="M101" s="24" t="s">
        <v>6</v>
      </c>
      <c r="Q101" s="26">
        <v>400</v>
      </c>
      <c r="R101" s="26">
        <f t="shared" si="12"/>
        <v>210400</v>
      </c>
      <c r="S101" s="26">
        <v>800</v>
      </c>
      <c r="T101" s="26">
        <f t="shared" si="13"/>
        <v>420800</v>
      </c>
      <c r="V101" s="1">
        <f t="shared" si="10"/>
        <v>0</v>
      </c>
    </row>
    <row r="102" spans="1:22" ht="101.25" hidden="1" customHeight="1" x14ac:dyDescent="0.3">
      <c r="A102" s="5">
        <v>144</v>
      </c>
      <c r="B102" s="4">
        <v>33691138</v>
      </c>
      <c r="C102" s="28" t="s">
        <v>459</v>
      </c>
      <c r="D102" s="5" t="s">
        <v>4</v>
      </c>
      <c r="E102" s="15" t="s">
        <v>460</v>
      </c>
      <c r="F102" s="5" t="s">
        <v>5</v>
      </c>
      <c r="G102" s="7">
        <v>463</v>
      </c>
      <c r="H102" s="5">
        <v>10500</v>
      </c>
      <c r="I102" s="4">
        <v>11000</v>
      </c>
      <c r="J102" s="7">
        <f t="shared" si="11"/>
        <v>5093000</v>
      </c>
      <c r="K102" s="24" t="s">
        <v>461</v>
      </c>
      <c r="L102" s="24" t="s">
        <v>462</v>
      </c>
      <c r="M102" s="24" t="s">
        <v>6</v>
      </c>
      <c r="Q102" s="26">
        <v>0</v>
      </c>
      <c r="R102" s="26">
        <f t="shared" si="12"/>
        <v>0</v>
      </c>
      <c r="S102" s="26">
        <v>11000</v>
      </c>
      <c r="T102" s="26">
        <f t="shared" si="13"/>
        <v>5093000</v>
      </c>
      <c r="V102" s="1">
        <f t="shared" si="10"/>
        <v>0</v>
      </c>
    </row>
    <row r="103" spans="1:22" ht="101.25" hidden="1" customHeight="1" x14ac:dyDescent="0.3">
      <c r="A103" s="5">
        <v>146</v>
      </c>
      <c r="B103" s="4">
        <v>33631250</v>
      </c>
      <c r="C103" s="28" t="s">
        <v>464</v>
      </c>
      <c r="D103" s="5" t="s">
        <v>4</v>
      </c>
      <c r="E103" s="15" t="s">
        <v>465</v>
      </c>
      <c r="F103" s="5" t="s">
        <v>466</v>
      </c>
      <c r="G103" s="7">
        <v>1150</v>
      </c>
      <c r="H103" s="5">
        <v>2300</v>
      </c>
      <c r="I103" s="4">
        <v>3000</v>
      </c>
      <c r="J103" s="7">
        <f t="shared" si="11"/>
        <v>3450000</v>
      </c>
      <c r="K103" s="24" t="s">
        <v>467</v>
      </c>
      <c r="L103" s="24" t="s">
        <v>468</v>
      </c>
      <c r="M103" s="24" t="s">
        <v>469</v>
      </c>
      <c r="N103" s="23" t="s">
        <v>470</v>
      </c>
      <c r="Q103" s="26">
        <v>1800</v>
      </c>
      <c r="R103" s="26">
        <f t="shared" si="12"/>
        <v>2070000</v>
      </c>
      <c r="S103" s="26">
        <v>1200</v>
      </c>
      <c r="T103" s="26">
        <f t="shared" si="13"/>
        <v>1380000</v>
      </c>
      <c r="V103" s="1">
        <f t="shared" si="10"/>
        <v>0</v>
      </c>
    </row>
    <row r="104" spans="1:22" ht="101.25" hidden="1" customHeight="1" x14ac:dyDescent="0.3">
      <c r="A104" s="5">
        <v>147</v>
      </c>
      <c r="B104" s="4">
        <v>33631460</v>
      </c>
      <c r="C104" s="28" t="s">
        <v>471</v>
      </c>
      <c r="D104" s="5" t="s">
        <v>4</v>
      </c>
      <c r="E104" s="15" t="s">
        <v>472</v>
      </c>
      <c r="F104" s="5" t="s">
        <v>5</v>
      </c>
      <c r="G104" s="7">
        <v>1200</v>
      </c>
      <c r="H104" s="5">
        <v>20</v>
      </c>
      <c r="I104" s="4">
        <v>40</v>
      </c>
      <c r="J104" s="7">
        <f t="shared" si="11"/>
        <v>48000</v>
      </c>
      <c r="K104" s="24" t="s">
        <v>473</v>
      </c>
      <c r="L104" s="24" t="s">
        <v>474</v>
      </c>
      <c r="M104" s="24" t="s">
        <v>6</v>
      </c>
      <c r="Q104" s="26">
        <v>0</v>
      </c>
      <c r="R104" s="26">
        <f t="shared" si="12"/>
        <v>0</v>
      </c>
      <c r="S104" s="26">
        <v>40</v>
      </c>
      <c r="T104" s="26">
        <f t="shared" si="13"/>
        <v>48000</v>
      </c>
      <c r="V104" s="1">
        <f t="shared" si="10"/>
        <v>0</v>
      </c>
    </row>
    <row r="105" spans="1:22" ht="101.25" hidden="1" customHeight="1" x14ac:dyDescent="0.3">
      <c r="A105" s="5">
        <v>148</v>
      </c>
      <c r="B105" s="4">
        <v>33691176</v>
      </c>
      <c r="C105" s="28" t="s">
        <v>475</v>
      </c>
      <c r="D105" s="5" t="s">
        <v>4</v>
      </c>
      <c r="E105" s="15" t="s">
        <v>476</v>
      </c>
      <c r="F105" s="5" t="s">
        <v>5</v>
      </c>
      <c r="G105" s="7">
        <v>2480</v>
      </c>
      <c r="H105" s="5">
        <v>200</v>
      </c>
      <c r="I105" s="4">
        <v>300</v>
      </c>
      <c r="J105" s="7">
        <f t="shared" si="11"/>
        <v>744000</v>
      </c>
      <c r="K105" s="24" t="s">
        <v>477</v>
      </c>
      <c r="L105" s="24" t="s">
        <v>478</v>
      </c>
      <c r="M105" s="24" t="s">
        <v>6</v>
      </c>
      <c r="Q105" s="26">
        <v>300</v>
      </c>
      <c r="R105" s="26">
        <f t="shared" si="12"/>
        <v>744000</v>
      </c>
      <c r="S105" s="26">
        <v>0</v>
      </c>
      <c r="T105" s="26">
        <f t="shared" si="13"/>
        <v>0</v>
      </c>
      <c r="V105" s="1">
        <f t="shared" si="10"/>
        <v>0</v>
      </c>
    </row>
    <row r="106" spans="1:22" ht="101.25" hidden="1" customHeight="1" x14ac:dyDescent="0.3">
      <c r="A106" s="5">
        <v>149</v>
      </c>
      <c r="B106" s="4">
        <v>33621290</v>
      </c>
      <c r="C106" s="28" t="s">
        <v>479</v>
      </c>
      <c r="D106" s="5" t="s">
        <v>4</v>
      </c>
      <c r="E106" s="15" t="s">
        <v>480</v>
      </c>
      <c r="F106" s="5" t="s">
        <v>5</v>
      </c>
      <c r="G106" s="7">
        <v>2600</v>
      </c>
      <c r="H106" s="5">
        <v>200</v>
      </c>
      <c r="I106" s="4">
        <v>400</v>
      </c>
      <c r="J106" s="7">
        <f t="shared" si="11"/>
        <v>1040000</v>
      </c>
      <c r="K106" s="24" t="s">
        <v>481</v>
      </c>
      <c r="L106" s="24" t="s">
        <v>482</v>
      </c>
      <c r="M106" s="24" t="s">
        <v>6</v>
      </c>
      <c r="Q106" s="26">
        <v>400</v>
      </c>
      <c r="R106" s="26">
        <f t="shared" si="12"/>
        <v>1040000</v>
      </c>
      <c r="S106" s="26">
        <v>0</v>
      </c>
      <c r="T106" s="26">
        <f t="shared" si="13"/>
        <v>0</v>
      </c>
      <c r="V106" s="1">
        <f t="shared" si="10"/>
        <v>0</v>
      </c>
    </row>
    <row r="107" spans="1:22" ht="101.25" hidden="1" customHeight="1" x14ac:dyDescent="0.3">
      <c r="A107" s="5">
        <v>151</v>
      </c>
      <c r="B107" s="4">
        <v>33651125</v>
      </c>
      <c r="C107" s="28" t="s">
        <v>483</v>
      </c>
      <c r="D107" s="5" t="s">
        <v>4</v>
      </c>
      <c r="E107" s="15" t="s">
        <v>484</v>
      </c>
      <c r="F107" s="5" t="s">
        <v>5</v>
      </c>
      <c r="G107" s="7">
        <v>319</v>
      </c>
      <c r="H107" s="5">
        <v>200</v>
      </c>
      <c r="I107" s="4">
        <v>250</v>
      </c>
      <c r="J107" s="7">
        <f t="shared" si="11"/>
        <v>79750</v>
      </c>
      <c r="K107" s="24" t="s">
        <v>485</v>
      </c>
      <c r="L107" s="24" t="s">
        <v>486</v>
      </c>
      <c r="M107" s="24" t="s">
        <v>6</v>
      </c>
      <c r="Q107" s="26">
        <v>0</v>
      </c>
      <c r="R107" s="26">
        <f t="shared" si="12"/>
        <v>0</v>
      </c>
      <c r="S107" s="26">
        <v>250</v>
      </c>
      <c r="T107" s="26">
        <f t="shared" si="13"/>
        <v>79750</v>
      </c>
      <c r="V107" s="1">
        <f t="shared" si="10"/>
        <v>0</v>
      </c>
    </row>
    <row r="108" spans="1:22" ht="101.25" hidden="1" customHeight="1" x14ac:dyDescent="0.3">
      <c r="A108" s="5">
        <v>152</v>
      </c>
      <c r="B108" s="4">
        <v>33661110</v>
      </c>
      <c r="C108" s="28" t="s">
        <v>487</v>
      </c>
      <c r="D108" s="5" t="s">
        <v>4</v>
      </c>
      <c r="E108" s="15" t="s">
        <v>488</v>
      </c>
      <c r="F108" s="5" t="s">
        <v>5</v>
      </c>
      <c r="G108" s="7">
        <v>7500</v>
      </c>
      <c r="H108" s="5">
        <v>700</v>
      </c>
      <c r="I108" s="4">
        <v>700</v>
      </c>
      <c r="J108" s="7">
        <f t="shared" si="11"/>
        <v>5250000</v>
      </c>
      <c r="K108" s="24" t="s">
        <v>489</v>
      </c>
      <c r="L108" s="24" t="s">
        <v>490</v>
      </c>
      <c r="M108" s="24" t="s">
        <v>6</v>
      </c>
      <c r="N108" s="23" t="s">
        <v>491</v>
      </c>
      <c r="Q108" s="26">
        <v>550</v>
      </c>
      <c r="R108" s="26">
        <f t="shared" si="12"/>
        <v>4125000</v>
      </c>
      <c r="S108" s="26">
        <v>150</v>
      </c>
      <c r="T108" s="26">
        <f t="shared" si="13"/>
        <v>1125000</v>
      </c>
      <c r="V108" s="1">
        <f t="shared" si="10"/>
        <v>0</v>
      </c>
    </row>
    <row r="109" spans="1:22" ht="101.25" hidden="1" customHeight="1" x14ac:dyDescent="0.3">
      <c r="A109" s="5">
        <v>153</v>
      </c>
      <c r="B109" s="4">
        <v>33661120</v>
      </c>
      <c r="C109" s="28" t="s">
        <v>492</v>
      </c>
      <c r="D109" s="5" t="s">
        <v>4</v>
      </c>
      <c r="E109" s="15" t="s">
        <v>493</v>
      </c>
      <c r="F109" s="5" t="s">
        <v>5</v>
      </c>
      <c r="G109" s="7">
        <v>450</v>
      </c>
      <c r="H109" s="5">
        <v>930</v>
      </c>
      <c r="I109" s="4">
        <v>450</v>
      </c>
      <c r="J109" s="7">
        <f t="shared" si="11"/>
        <v>202500</v>
      </c>
      <c r="K109" s="24" t="s">
        <v>494</v>
      </c>
      <c r="L109" s="24" t="s">
        <v>495</v>
      </c>
      <c r="M109" s="24" t="s">
        <v>6</v>
      </c>
      <c r="N109" s="23" t="s">
        <v>496</v>
      </c>
      <c r="Q109" s="26">
        <v>450</v>
      </c>
      <c r="R109" s="26">
        <f t="shared" si="12"/>
        <v>202500</v>
      </c>
      <c r="S109" s="26">
        <v>0</v>
      </c>
      <c r="T109" s="26">
        <f t="shared" si="13"/>
        <v>0</v>
      </c>
      <c r="V109" s="1">
        <f t="shared" si="10"/>
        <v>0</v>
      </c>
    </row>
    <row r="110" spans="1:22" ht="101.25" hidden="1" customHeight="1" x14ac:dyDescent="0.3">
      <c r="A110" s="5">
        <v>154</v>
      </c>
      <c r="B110" s="4">
        <v>33661114</v>
      </c>
      <c r="C110" s="28" t="s">
        <v>497</v>
      </c>
      <c r="D110" s="5" t="s">
        <v>4</v>
      </c>
      <c r="E110" s="15" t="s">
        <v>498</v>
      </c>
      <c r="F110" s="5" t="s">
        <v>5</v>
      </c>
      <c r="G110" s="7">
        <v>450</v>
      </c>
      <c r="H110" s="5">
        <v>13200</v>
      </c>
      <c r="I110" s="4">
        <v>10000</v>
      </c>
      <c r="J110" s="7">
        <f t="shared" si="11"/>
        <v>4500000</v>
      </c>
      <c r="K110" s="24" t="s">
        <v>499</v>
      </c>
      <c r="L110" s="24" t="s">
        <v>500</v>
      </c>
      <c r="M110" s="24" t="s">
        <v>6</v>
      </c>
      <c r="Q110" s="26">
        <v>10000</v>
      </c>
      <c r="R110" s="26">
        <f t="shared" si="12"/>
        <v>4500000</v>
      </c>
      <c r="S110" s="26">
        <v>0</v>
      </c>
      <c r="T110" s="26">
        <f t="shared" si="13"/>
        <v>0</v>
      </c>
      <c r="V110" s="1">
        <f t="shared" si="10"/>
        <v>0</v>
      </c>
    </row>
    <row r="111" spans="1:22" ht="101.25" customHeight="1" x14ac:dyDescent="0.3">
      <c r="A111" s="5">
        <v>155</v>
      </c>
      <c r="B111" s="4">
        <v>33621160</v>
      </c>
      <c r="C111" s="28" t="s">
        <v>501</v>
      </c>
      <c r="D111" s="5" t="s">
        <v>4</v>
      </c>
      <c r="E111" s="15" t="s">
        <v>502</v>
      </c>
      <c r="F111" s="5" t="s">
        <v>5</v>
      </c>
      <c r="G111" s="7">
        <v>1000</v>
      </c>
      <c r="H111" s="21">
        <f>100+70</f>
        <v>170</v>
      </c>
      <c r="I111" s="4">
        <v>600</v>
      </c>
      <c r="J111" s="7">
        <f t="shared" si="11"/>
        <v>600000</v>
      </c>
      <c r="K111" s="24" t="s">
        <v>503</v>
      </c>
      <c r="L111" s="24" t="s">
        <v>504</v>
      </c>
      <c r="M111" s="24" t="s">
        <v>6</v>
      </c>
      <c r="Q111" s="26">
        <v>0</v>
      </c>
      <c r="R111" s="26">
        <f t="shared" si="12"/>
        <v>0</v>
      </c>
      <c r="S111" s="26">
        <v>600</v>
      </c>
      <c r="T111" s="26">
        <f t="shared" si="13"/>
        <v>600000</v>
      </c>
      <c r="V111" s="1">
        <f t="shared" si="10"/>
        <v>0</v>
      </c>
    </row>
    <row r="112" spans="1:22" ht="101.25" hidden="1" customHeight="1" x14ac:dyDescent="0.3">
      <c r="A112" s="5">
        <v>156</v>
      </c>
      <c r="B112" s="4">
        <v>33661112</v>
      </c>
      <c r="C112" s="28" t="s">
        <v>505</v>
      </c>
      <c r="D112" s="5" t="s">
        <v>4</v>
      </c>
      <c r="E112" s="15" t="s">
        <v>506</v>
      </c>
      <c r="F112" s="5" t="s">
        <v>5</v>
      </c>
      <c r="G112" s="7">
        <v>370</v>
      </c>
      <c r="H112" s="5">
        <v>3100</v>
      </c>
      <c r="I112" s="4">
        <v>3100</v>
      </c>
      <c r="J112" s="7">
        <f t="shared" si="11"/>
        <v>1147000</v>
      </c>
      <c r="K112" s="24" t="s">
        <v>507</v>
      </c>
      <c r="L112" s="24" t="s">
        <v>508</v>
      </c>
      <c r="M112" s="24" t="s">
        <v>6</v>
      </c>
      <c r="Q112" s="26">
        <v>2400</v>
      </c>
      <c r="R112" s="26">
        <f t="shared" si="12"/>
        <v>888000</v>
      </c>
      <c r="S112" s="26">
        <v>700</v>
      </c>
      <c r="T112" s="26">
        <f t="shared" si="13"/>
        <v>259000</v>
      </c>
      <c r="V112" s="1">
        <f t="shared" si="10"/>
        <v>0</v>
      </c>
    </row>
    <row r="113" spans="1:22" ht="101.25" customHeight="1" x14ac:dyDescent="0.3">
      <c r="A113" s="5">
        <v>157</v>
      </c>
      <c r="B113" s="4">
        <v>33651123</v>
      </c>
      <c r="C113" s="28" t="s">
        <v>509</v>
      </c>
      <c r="D113" s="5" t="s">
        <v>4</v>
      </c>
      <c r="E113" s="15" t="s">
        <v>510</v>
      </c>
      <c r="F113" s="5" t="s">
        <v>5</v>
      </c>
      <c r="G113" s="7">
        <v>250</v>
      </c>
      <c r="H113" s="21">
        <f>7000+1500</f>
        <v>8500</v>
      </c>
      <c r="I113" s="4">
        <v>8500</v>
      </c>
      <c r="J113" s="7">
        <f t="shared" si="11"/>
        <v>2125000</v>
      </c>
      <c r="K113" s="24" t="s">
        <v>511</v>
      </c>
      <c r="L113" s="24" t="s">
        <v>512</v>
      </c>
      <c r="M113" s="24" t="s">
        <v>6</v>
      </c>
      <c r="Q113" s="26">
        <v>0</v>
      </c>
      <c r="R113" s="26">
        <f t="shared" si="12"/>
        <v>0</v>
      </c>
      <c r="S113" s="26">
        <v>8500</v>
      </c>
      <c r="T113" s="26">
        <f t="shared" si="13"/>
        <v>2125000</v>
      </c>
      <c r="V113" s="1">
        <f t="shared" si="10"/>
        <v>0</v>
      </c>
    </row>
    <row r="114" spans="1:22" ht="101.25" customHeight="1" x14ac:dyDescent="0.3">
      <c r="A114" s="5">
        <v>158</v>
      </c>
      <c r="B114" s="4">
        <v>33661153</v>
      </c>
      <c r="C114" s="28" t="s">
        <v>513</v>
      </c>
      <c r="D114" s="5" t="s">
        <v>4</v>
      </c>
      <c r="E114" s="15" t="s">
        <v>514</v>
      </c>
      <c r="F114" s="5" t="s">
        <v>5</v>
      </c>
      <c r="G114" s="7">
        <v>69.3</v>
      </c>
      <c r="H114" s="21">
        <f>17000+6000</f>
        <v>23000</v>
      </c>
      <c r="I114" s="4">
        <v>29000</v>
      </c>
      <c r="J114" s="7">
        <f t="shared" si="11"/>
        <v>2009700</v>
      </c>
      <c r="K114" s="24" t="s">
        <v>515</v>
      </c>
      <c r="L114" s="24" t="s">
        <v>516</v>
      </c>
      <c r="M114" s="24" t="s">
        <v>6</v>
      </c>
      <c r="Q114" s="26">
        <v>11000</v>
      </c>
      <c r="R114" s="26">
        <f t="shared" si="12"/>
        <v>762300</v>
      </c>
      <c r="S114" s="26">
        <v>18000</v>
      </c>
      <c r="T114" s="26">
        <f t="shared" si="13"/>
        <v>1247400</v>
      </c>
      <c r="V114" s="1">
        <f t="shared" si="10"/>
        <v>0</v>
      </c>
    </row>
    <row r="115" spans="1:22" ht="101.25" hidden="1" customHeight="1" x14ac:dyDescent="0.3">
      <c r="A115" s="5">
        <v>159</v>
      </c>
      <c r="B115" s="4">
        <v>33691136</v>
      </c>
      <c r="C115" s="28" t="s">
        <v>517</v>
      </c>
      <c r="D115" s="5" t="s">
        <v>4</v>
      </c>
      <c r="E115" s="15" t="s">
        <v>518</v>
      </c>
      <c r="F115" s="5" t="s">
        <v>5</v>
      </c>
      <c r="G115" s="7">
        <v>296.39999999999998</v>
      </c>
      <c r="H115" s="5">
        <v>3000</v>
      </c>
      <c r="I115" s="4">
        <v>3000</v>
      </c>
      <c r="J115" s="7">
        <f t="shared" si="11"/>
        <v>889199.99999999988</v>
      </c>
      <c r="K115" s="24" t="s">
        <v>519</v>
      </c>
      <c r="L115" s="24" t="s">
        <v>520</v>
      </c>
      <c r="M115" s="24" t="s">
        <v>6</v>
      </c>
      <c r="Q115" s="26">
        <v>3000</v>
      </c>
      <c r="R115" s="26">
        <f t="shared" si="12"/>
        <v>889199.99999999988</v>
      </c>
      <c r="S115" s="26">
        <v>0</v>
      </c>
      <c r="T115" s="26">
        <f t="shared" si="13"/>
        <v>0</v>
      </c>
      <c r="V115" s="1">
        <f t="shared" si="10"/>
        <v>0</v>
      </c>
    </row>
    <row r="116" spans="1:22" ht="101.25" hidden="1" customHeight="1" x14ac:dyDescent="0.3">
      <c r="A116" s="5">
        <v>160</v>
      </c>
      <c r="B116" s="4">
        <v>33691176</v>
      </c>
      <c r="C116" s="28" t="s">
        <v>521</v>
      </c>
      <c r="D116" s="5" t="s">
        <v>4</v>
      </c>
      <c r="E116" s="15" t="s">
        <v>522</v>
      </c>
      <c r="F116" s="5" t="s">
        <v>5</v>
      </c>
      <c r="G116" s="7">
        <v>1400</v>
      </c>
      <c r="H116" s="5">
        <v>1350</v>
      </c>
      <c r="I116" s="4">
        <v>1300</v>
      </c>
      <c r="J116" s="7">
        <f t="shared" si="11"/>
        <v>1820000</v>
      </c>
      <c r="K116" s="24" t="s">
        <v>523</v>
      </c>
      <c r="L116" s="24" t="s">
        <v>524</v>
      </c>
      <c r="M116" s="24" t="s">
        <v>6</v>
      </c>
      <c r="Q116" s="26">
        <v>1300</v>
      </c>
      <c r="R116" s="26">
        <f t="shared" si="12"/>
        <v>1820000</v>
      </c>
      <c r="S116" s="26">
        <v>0</v>
      </c>
      <c r="T116" s="26">
        <f t="shared" si="13"/>
        <v>0</v>
      </c>
      <c r="V116" s="1">
        <f t="shared" si="10"/>
        <v>0</v>
      </c>
    </row>
    <row r="117" spans="1:22" ht="101.25" customHeight="1" x14ac:dyDescent="0.3">
      <c r="A117" s="5">
        <v>161</v>
      </c>
      <c r="B117" s="4">
        <v>33691112</v>
      </c>
      <c r="C117" s="28" t="s">
        <v>525</v>
      </c>
      <c r="D117" s="5" t="s">
        <v>4</v>
      </c>
      <c r="E117" s="15" t="s">
        <v>526</v>
      </c>
      <c r="F117" s="5" t="s">
        <v>5</v>
      </c>
      <c r="G117" s="7">
        <v>269.67</v>
      </c>
      <c r="H117" s="21">
        <f>11500+500</f>
        <v>12000</v>
      </c>
      <c r="I117" s="4">
        <v>12000</v>
      </c>
      <c r="J117" s="7">
        <f t="shared" si="11"/>
        <v>3236040</v>
      </c>
      <c r="K117" s="24" t="s">
        <v>527</v>
      </c>
      <c r="L117" s="24" t="s">
        <v>528</v>
      </c>
      <c r="M117" s="24" t="s">
        <v>6</v>
      </c>
      <c r="Q117" s="26">
        <v>5600</v>
      </c>
      <c r="R117" s="26">
        <f t="shared" si="12"/>
        <v>1510152</v>
      </c>
      <c r="S117" s="26">
        <v>6400</v>
      </c>
      <c r="T117" s="26">
        <f t="shared" si="13"/>
        <v>1725888</v>
      </c>
      <c r="V117" s="1">
        <f t="shared" si="10"/>
        <v>0</v>
      </c>
    </row>
    <row r="118" spans="1:22" ht="101.25" hidden="1" customHeight="1" x14ac:dyDescent="0.3">
      <c r="A118" s="5">
        <v>162</v>
      </c>
      <c r="B118" s="4">
        <v>33691136</v>
      </c>
      <c r="C118" s="28" t="s">
        <v>529</v>
      </c>
      <c r="D118" s="5" t="s">
        <v>4</v>
      </c>
      <c r="E118" s="15" t="s">
        <v>530</v>
      </c>
      <c r="F118" s="5" t="s">
        <v>5</v>
      </c>
      <c r="G118" s="7">
        <v>249.48</v>
      </c>
      <c r="H118" s="5">
        <v>56300</v>
      </c>
      <c r="I118" s="4">
        <v>60000</v>
      </c>
      <c r="J118" s="7">
        <f t="shared" si="11"/>
        <v>14968800</v>
      </c>
      <c r="K118" s="24" t="s">
        <v>531</v>
      </c>
      <c r="L118" s="24" t="s">
        <v>532</v>
      </c>
      <c r="M118" s="24" t="s">
        <v>6</v>
      </c>
      <c r="Q118" s="26">
        <v>60000</v>
      </c>
      <c r="R118" s="26">
        <f t="shared" si="12"/>
        <v>14968800</v>
      </c>
      <c r="S118" s="26">
        <v>0</v>
      </c>
      <c r="T118" s="26">
        <f t="shared" si="13"/>
        <v>0</v>
      </c>
      <c r="V118" s="1">
        <f t="shared" si="10"/>
        <v>0</v>
      </c>
    </row>
    <row r="119" spans="1:22" ht="101.25" customHeight="1" x14ac:dyDescent="0.3">
      <c r="A119" s="5">
        <v>163</v>
      </c>
      <c r="B119" s="4">
        <v>33691176</v>
      </c>
      <c r="C119" s="28" t="s">
        <v>533</v>
      </c>
      <c r="D119" s="5" t="s">
        <v>4</v>
      </c>
      <c r="E119" s="15" t="s">
        <v>534</v>
      </c>
      <c r="F119" s="5" t="s">
        <v>5</v>
      </c>
      <c r="G119" s="7">
        <v>236.41</v>
      </c>
      <c r="H119" s="21">
        <f>12500+1000</f>
        <v>13500</v>
      </c>
      <c r="I119" s="4">
        <v>18000</v>
      </c>
      <c r="J119" s="7">
        <f t="shared" si="11"/>
        <v>4255380</v>
      </c>
      <c r="K119" s="24" t="s">
        <v>535</v>
      </c>
      <c r="L119" s="24" t="s">
        <v>536</v>
      </c>
      <c r="M119" s="24" t="s">
        <v>6</v>
      </c>
      <c r="Q119" s="26">
        <v>0</v>
      </c>
      <c r="R119" s="26">
        <f t="shared" si="12"/>
        <v>0</v>
      </c>
      <c r="S119" s="26">
        <v>18000</v>
      </c>
      <c r="T119" s="26">
        <f t="shared" si="13"/>
        <v>4255380</v>
      </c>
      <c r="V119" s="1">
        <f t="shared" si="10"/>
        <v>0</v>
      </c>
    </row>
    <row r="120" spans="1:22" ht="101.25" hidden="1" customHeight="1" x14ac:dyDescent="0.3">
      <c r="A120" s="5">
        <v>164</v>
      </c>
      <c r="B120" s="4">
        <v>33691176</v>
      </c>
      <c r="C120" s="28" t="s">
        <v>537</v>
      </c>
      <c r="D120" s="5" t="s">
        <v>4</v>
      </c>
      <c r="E120" s="15" t="s">
        <v>538</v>
      </c>
      <c r="F120" s="5" t="s">
        <v>5</v>
      </c>
      <c r="G120" s="7">
        <v>250.66</v>
      </c>
      <c r="H120" s="5">
        <v>3150</v>
      </c>
      <c r="I120" s="4">
        <v>6200</v>
      </c>
      <c r="J120" s="7">
        <f t="shared" si="11"/>
        <v>1554092</v>
      </c>
      <c r="K120" s="24" t="s">
        <v>539</v>
      </c>
      <c r="L120" s="24" t="s">
        <v>540</v>
      </c>
      <c r="M120" s="24" t="s">
        <v>6</v>
      </c>
      <c r="Q120" s="26">
        <v>6200</v>
      </c>
      <c r="R120" s="26">
        <f t="shared" si="12"/>
        <v>1554092</v>
      </c>
      <c r="S120" s="26">
        <v>0</v>
      </c>
      <c r="T120" s="26">
        <f t="shared" si="13"/>
        <v>0</v>
      </c>
      <c r="V120" s="1">
        <f t="shared" si="10"/>
        <v>0</v>
      </c>
    </row>
    <row r="121" spans="1:22" ht="101.25" hidden="1" customHeight="1" x14ac:dyDescent="0.3">
      <c r="A121" s="5">
        <v>165</v>
      </c>
      <c r="B121" s="4">
        <v>33691176</v>
      </c>
      <c r="C121" s="28" t="s">
        <v>541</v>
      </c>
      <c r="D121" s="5" t="s">
        <v>4</v>
      </c>
      <c r="E121" s="15" t="s">
        <v>542</v>
      </c>
      <c r="F121" s="5" t="s">
        <v>5</v>
      </c>
      <c r="G121" s="7">
        <v>51720</v>
      </c>
      <c r="H121" s="5">
        <v>110</v>
      </c>
      <c r="I121" s="4">
        <v>260</v>
      </c>
      <c r="J121" s="7">
        <f t="shared" si="11"/>
        <v>13447200</v>
      </c>
      <c r="K121" s="24" t="s">
        <v>543</v>
      </c>
      <c r="L121" s="24" t="s">
        <v>544</v>
      </c>
      <c r="M121" s="24" t="s">
        <v>6</v>
      </c>
      <c r="N121" s="23" t="s">
        <v>545</v>
      </c>
      <c r="Q121" s="26">
        <v>60</v>
      </c>
      <c r="R121" s="26">
        <f t="shared" si="12"/>
        <v>3103200</v>
      </c>
      <c r="S121" s="26">
        <v>200</v>
      </c>
      <c r="T121" s="26">
        <f t="shared" si="13"/>
        <v>10344000</v>
      </c>
      <c r="V121" s="1">
        <f t="shared" si="10"/>
        <v>0</v>
      </c>
    </row>
    <row r="122" spans="1:22" ht="101.25" hidden="1" customHeight="1" x14ac:dyDescent="0.3">
      <c r="A122" s="5">
        <v>168</v>
      </c>
      <c r="B122" s="4">
        <v>33671114</v>
      </c>
      <c r="C122" s="28" t="s">
        <v>548</v>
      </c>
      <c r="D122" s="5" t="s">
        <v>4</v>
      </c>
      <c r="E122" s="15" t="s">
        <v>549</v>
      </c>
      <c r="F122" s="5" t="s">
        <v>5</v>
      </c>
      <c r="G122" s="7">
        <v>36.799999999999997</v>
      </c>
      <c r="H122" s="5">
        <v>2100</v>
      </c>
      <c r="I122" s="4">
        <v>2400</v>
      </c>
      <c r="J122" s="7">
        <f t="shared" si="11"/>
        <v>88320</v>
      </c>
      <c r="K122" s="24" t="s">
        <v>550</v>
      </c>
      <c r="L122" s="24" t="s">
        <v>551</v>
      </c>
      <c r="M122" s="24" t="s">
        <v>6</v>
      </c>
      <c r="Q122" s="26">
        <v>2400</v>
      </c>
      <c r="R122" s="26">
        <f t="shared" si="12"/>
        <v>88320</v>
      </c>
      <c r="S122" s="26">
        <v>0</v>
      </c>
      <c r="T122" s="26">
        <f t="shared" si="13"/>
        <v>0</v>
      </c>
      <c r="V122" s="1">
        <f t="shared" si="10"/>
        <v>0</v>
      </c>
    </row>
    <row r="123" spans="1:22" ht="101.25" hidden="1" customHeight="1" x14ac:dyDescent="0.3">
      <c r="A123" s="5">
        <v>169</v>
      </c>
      <c r="B123" s="4">
        <v>33691176</v>
      </c>
      <c r="C123" s="28" t="s">
        <v>552</v>
      </c>
      <c r="D123" s="5" t="s">
        <v>4</v>
      </c>
      <c r="E123" s="15" t="s">
        <v>553</v>
      </c>
      <c r="F123" s="5" t="s">
        <v>5</v>
      </c>
      <c r="G123" s="7">
        <v>905</v>
      </c>
      <c r="H123" s="5">
        <v>20</v>
      </c>
      <c r="I123" s="4">
        <v>40</v>
      </c>
      <c r="J123" s="7">
        <f t="shared" si="11"/>
        <v>36200</v>
      </c>
      <c r="K123" s="24" t="s">
        <v>554</v>
      </c>
      <c r="L123" s="24" t="s">
        <v>555</v>
      </c>
      <c r="M123" s="24" t="s">
        <v>6</v>
      </c>
      <c r="Q123" s="26">
        <v>0</v>
      </c>
      <c r="R123" s="26">
        <f t="shared" si="12"/>
        <v>0</v>
      </c>
      <c r="S123" s="26">
        <v>40</v>
      </c>
      <c r="T123" s="26">
        <f t="shared" si="13"/>
        <v>36200</v>
      </c>
      <c r="V123" s="1">
        <f t="shared" si="10"/>
        <v>0</v>
      </c>
    </row>
    <row r="124" spans="1:22" ht="101.25" hidden="1" customHeight="1" x14ac:dyDescent="0.3">
      <c r="A124" s="5">
        <v>170</v>
      </c>
      <c r="B124" s="4">
        <v>33611440</v>
      </c>
      <c r="C124" s="28" t="s">
        <v>556</v>
      </c>
      <c r="D124" s="5" t="s">
        <v>4</v>
      </c>
      <c r="E124" s="15" t="s">
        <v>557</v>
      </c>
      <c r="F124" s="5" t="s">
        <v>5</v>
      </c>
      <c r="G124" s="7">
        <v>229</v>
      </c>
      <c r="H124" s="5">
        <v>300</v>
      </c>
      <c r="I124" s="4">
        <v>750</v>
      </c>
      <c r="J124" s="7">
        <f t="shared" si="11"/>
        <v>171750</v>
      </c>
      <c r="K124" s="24" t="s">
        <v>558</v>
      </c>
      <c r="L124" s="24" t="s">
        <v>559</v>
      </c>
      <c r="M124" s="24" t="s">
        <v>6</v>
      </c>
      <c r="Q124" s="26">
        <v>0</v>
      </c>
      <c r="R124" s="26">
        <f t="shared" si="12"/>
        <v>0</v>
      </c>
      <c r="S124" s="26">
        <v>750</v>
      </c>
      <c r="T124" s="26">
        <f t="shared" si="13"/>
        <v>171750</v>
      </c>
      <c r="V124" s="1">
        <f t="shared" si="10"/>
        <v>0</v>
      </c>
    </row>
    <row r="125" spans="1:22" ht="101.25" hidden="1" customHeight="1" x14ac:dyDescent="0.3">
      <c r="A125" s="5">
        <v>171</v>
      </c>
      <c r="B125" s="4">
        <v>33691175</v>
      </c>
      <c r="C125" s="28" t="s">
        <v>560</v>
      </c>
      <c r="D125" s="5" t="s">
        <v>4</v>
      </c>
      <c r="E125" s="15" t="s">
        <v>561</v>
      </c>
      <c r="F125" s="5" t="s">
        <v>5</v>
      </c>
      <c r="G125" s="7">
        <v>122</v>
      </c>
      <c r="H125" s="5">
        <v>5000</v>
      </c>
      <c r="I125" s="4">
        <v>4000</v>
      </c>
      <c r="J125" s="7">
        <f t="shared" si="11"/>
        <v>488000</v>
      </c>
      <c r="K125" s="24" t="s">
        <v>562</v>
      </c>
      <c r="L125" s="24" t="s">
        <v>563</v>
      </c>
      <c r="M125" s="24" t="s">
        <v>6</v>
      </c>
      <c r="Q125" s="26">
        <v>0</v>
      </c>
      <c r="R125" s="26">
        <f t="shared" si="12"/>
        <v>0</v>
      </c>
      <c r="S125" s="26">
        <v>4000</v>
      </c>
      <c r="T125" s="26">
        <f t="shared" si="13"/>
        <v>488000</v>
      </c>
      <c r="V125" s="1">
        <f t="shared" si="10"/>
        <v>0</v>
      </c>
    </row>
    <row r="126" spans="1:22" ht="101.25" hidden="1" customHeight="1" x14ac:dyDescent="0.3">
      <c r="A126" s="5">
        <v>172</v>
      </c>
      <c r="B126" s="4">
        <v>33661111</v>
      </c>
      <c r="C126" s="28" t="s">
        <v>564</v>
      </c>
      <c r="D126" s="5" t="s">
        <v>4</v>
      </c>
      <c r="E126" s="15" t="s">
        <v>565</v>
      </c>
      <c r="F126" s="5" t="s">
        <v>5</v>
      </c>
      <c r="G126" s="7">
        <v>1720</v>
      </c>
      <c r="H126" s="5">
        <v>60</v>
      </c>
      <c r="I126" s="4">
        <v>50</v>
      </c>
      <c r="J126" s="7">
        <f t="shared" si="11"/>
        <v>86000</v>
      </c>
      <c r="K126" s="24" t="s">
        <v>566</v>
      </c>
      <c r="L126" s="24" t="s">
        <v>567</v>
      </c>
      <c r="M126" s="24" t="s">
        <v>39</v>
      </c>
      <c r="Q126" s="26">
        <v>50</v>
      </c>
      <c r="R126" s="26">
        <f t="shared" si="12"/>
        <v>86000</v>
      </c>
      <c r="S126" s="26">
        <v>0</v>
      </c>
      <c r="T126" s="26">
        <f t="shared" si="13"/>
        <v>0</v>
      </c>
      <c r="V126" s="1">
        <f t="shared" si="10"/>
        <v>0</v>
      </c>
    </row>
    <row r="127" spans="1:22" ht="101.25" hidden="1" customHeight="1" x14ac:dyDescent="0.3">
      <c r="A127" s="5">
        <v>173</v>
      </c>
      <c r="B127" s="4">
        <v>33661170</v>
      </c>
      <c r="C127" s="28" t="s">
        <v>568</v>
      </c>
      <c r="D127" s="5" t="s">
        <v>4</v>
      </c>
      <c r="E127" s="15" t="s">
        <v>569</v>
      </c>
      <c r="F127" s="5" t="s">
        <v>5</v>
      </c>
      <c r="G127" s="7">
        <v>56</v>
      </c>
      <c r="H127" s="5">
        <v>1000</v>
      </c>
      <c r="I127" s="4">
        <v>1000</v>
      </c>
      <c r="J127" s="7">
        <f t="shared" si="11"/>
        <v>56000</v>
      </c>
      <c r="K127" s="24" t="s">
        <v>570</v>
      </c>
      <c r="L127" s="24" t="s">
        <v>571</v>
      </c>
      <c r="M127" s="24" t="s">
        <v>6</v>
      </c>
      <c r="Q127" s="26">
        <v>1000</v>
      </c>
      <c r="R127" s="26">
        <f t="shared" si="12"/>
        <v>56000</v>
      </c>
      <c r="S127" s="26">
        <v>0</v>
      </c>
      <c r="T127" s="26">
        <f t="shared" si="13"/>
        <v>0</v>
      </c>
      <c r="V127" s="1">
        <f t="shared" si="10"/>
        <v>0</v>
      </c>
    </row>
    <row r="128" spans="1:22" ht="101.25" hidden="1" customHeight="1" x14ac:dyDescent="0.3">
      <c r="A128" s="5">
        <v>174</v>
      </c>
      <c r="B128" s="4">
        <v>33691138</v>
      </c>
      <c r="C128" s="28" t="s">
        <v>572</v>
      </c>
      <c r="D128" s="5" t="s">
        <v>4</v>
      </c>
      <c r="E128" s="15" t="s">
        <v>573</v>
      </c>
      <c r="F128" s="5" t="s">
        <v>5</v>
      </c>
      <c r="G128" s="7">
        <v>37.9</v>
      </c>
      <c r="H128" s="5">
        <f>4500+1800</f>
        <v>6300</v>
      </c>
      <c r="I128" s="4">
        <v>7200</v>
      </c>
      <c r="J128" s="7">
        <f t="shared" si="11"/>
        <v>272880</v>
      </c>
      <c r="K128" s="24" t="s">
        <v>574</v>
      </c>
      <c r="L128" s="24" t="s">
        <v>575</v>
      </c>
      <c r="M128" s="24" t="s">
        <v>6</v>
      </c>
      <c r="Q128" s="26">
        <v>500</v>
      </c>
      <c r="R128" s="26">
        <f t="shared" si="12"/>
        <v>18950</v>
      </c>
      <c r="S128" s="26">
        <v>6700</v>
      </c>
      <c r="T128" s="26">
        <f t="shared" si="13"/>
        <v>253930</v>
      </c>
      <c r="V128" s="1">
        <f t="shared" si="10"/>
        <v>0</v>
      </c>
    </row>
    <row r="129" spans="1:22" ht="101.25" hidden="1" customHeight="1" x14ac:dyDescent="0.3">
      <c r="A129" s="5">
        <v>175</v>
      </c>
      <c r="B129" s="4">
        <v>33621590</v>
      </c>
      <c r="C129" s="28" t="s">
        <v>576</v>
      </c>
      <c r="D129" s="5" t="s">
        <v>4</v>
      </c>
      <c r="E129" s="15" t="s">
        <v>577</v>
      </c>
      <c r="F129" s="5" t="s">
        <v>5</v>
      </c>
      <c r="G129" s="7">
        <v>23.78</v>
      </c>
      <c r="H129" s="5">
        <v>22000</v>
      </c>
      <c r="I129" s="4">
        <v>24000</v>
      </c>
      <c r="J129" s="7">
        <f t="shared" si="11"/>
        <v>570720</v>
      </c>
      <c r="K129" s="24" t="s">
        <v>578</v>
      </c>
      <c r="L129" s="24" t="s">
        <v>579</v>
      </c>
      <c r="M129" s="24" t="s">
        <v>6</v>
      </c>
      <c r="Q129" s="26">
        <v>22000</v>
      </c>
      <c r="R129" s="26">
        <f t="shared" si="12"/>
        <v>523160</v>
      </c>
      <c r="S129" s="26">
        <v>2000</v>
      </c>
      <c r="T129" s="26">
        <f t="shared" si="13"/>
        <v>47560</v>
      </c>
      <c r="V129" s="1">
        <f t="shared" si="10"/>
        <v>0</v>
      </c>
    </row>
    <row r="130" spans="1:22" ht="101.25" hidden="1" customHeight="1" x14ac:dyDescent="0.3">
      <c r="A130" s="5">
        <v>176</v>
      </c>
      <c r="B130" s="4">
        <v>33691145</v>
      </c>
      <c r="C130" s="28" t="s">
        <v>580</v>
      </c>
      <c r="D130" s="5" t="s">
        <v>4</v>
      </c>
      <c r="E130" s="15" t="s">
        <v>581</v>
      </c>
      <c r="F130" s="5" t="s">
        <v>5</v>
      </c>
      <c r="G130" s="7">
        <v>31.7</v>
      </c>
      <c r="H130" s="5">
        <f>12100+1500</f>
        <v>13600</v>
      </c>
      <c r="I130" s="4">
        <v>14500</v>
      </c>
      <c r="J130" s="7">
        <f t="shared" ref="J130:J152" si="14">I130*G130</f>
        <v>459650</v>
      </c>
      <c r="K130" s="24" t="s">
        <v>582</v>
      </c>
      <c r="L130" s="24" t="s">
        <v>583</v>
      </c>
      <c r="M130" s="24" t="s">
        <v>6</v>
      </c>
      <c r="Q130" s="26">
        <v>14500</v>
      </c>
      <c r="R130" s="26">
        <f t="shared" ref="R130:R152" si="15">Q130*G130</f>
        <v>459650</v>
      </c>
      <c r="S130" s="26">
        <v>0</v>
      </c>
      <c r="T130" s="26">
        <f t="shared" ref="T130:T152" si="16">S130*G130</f>
        <v>0</v>
      </c>
      <c r="V130" s="1">
        <f t="shared" ref="V130:V152" si="17">I130-Q130-S130</f>
        <v>0</v>
      </c>
    </row>
    <row r="131" spans="1:22" ht="101.25" hidden="1" customHeight="1" x14ac:dyDescent="0.3">
      <c r="A131" s="5">
        <v>177</v>
      </c>
      <c r="B131" s="4">
        <v>33611220</v>
      </c>
      <c r="C131" s="28" t="s">
        <v>584</v>
      </c>
      <c r="D131" s="5" t="s">
        <v>4</v>
      </c>
      <c r="E131" s="15" t="s">
        <v>585</v>
      </c>
      <c r="F131" s="5" t="s">
        <v>5</v>
      </c>
      <c r="G131" s="7">
        <v>189</v>
      </c>
      <c r="H131" s="5">
        <v>100</v>
      </c>
      <c r="I131" s="4">
        <v>200</v>
      </c>
      <c r="J131" s="7">
        <f t="shared" si="14"/>
        <v>37800</v>
      </c>
      <c r="K131" s="24" t="s">
        <v>586</v>
      </c>
      <c r="L131" s="24" t="s">
        <v>587</v>
      </c>
      <c r="M131" s="24" t="s">
        <v>6</v>
      </c>
      <c r="Q131" s="26">
        <v>0</v>
      </c>
      <c r="R131" s="26">
        <f t="shared" si="15"/>
        <v>0</v>
      </c>
      <c r="S131" s="26">
        <v>200</v>
      </c>
      <c r="T131" s="26">
        <f t="shared" si="16"/>
        <v>37800</v>
      </c>
      <c r="V131" s="1">
        <f t="shared" si="17"/>
        <v>0</v>
      </c>
    </row>
    <row r="132" spans="1:22" ht="101.25" hidden="1" customHeight="1" x14ac:dyDescent="0.3">
      <c r="A132" s="5">
        <v>178</v>
      </c>
      <c r="B132" s="4">
        <v>33661127</v>
      </c>
      <c r="C132" s="28" t="s">
        <v>588</v>
      </c>
      <c r="D132" s="5" t="s">
        <v>4</v>
      </c>
      <c r="E132" s="15" t="s">
        <v>589</v>
      </c>
      <c r="F132" s="5" t="s">
        <v>5</v>
      </c>
      <c r="G132" s="7">
        <v>38.5</v>
      </c>
      <c r="H132" s="5">
        <v>23500</v>
      </c>
      <c r="I132" s="4">
        <v>27000</v>
      </c>
      <c r="J132" s="7">
        <f t="shared" si="14"/>
        <v>1039500</v>
      </c>
      <c r="K132" s="24" t="s">
        <v>590</v>
      </c>
      <c r="L132" s="24" t="s">
        <v>591</v>
      </c>
      <c r="M132" s="24" t="s">
        <v>6</v>
      </c>
      <c r="Q132" s="26">
        <v>19000</v>
      </c>
      <c r="R132" s="26">
        <f t="shared" si="15"/>
        <v>731500</v>
      </c>
      <c r="S132" s="26">
        <v>8000</v>
      </c>
      <c r="T132" s="26">
        <f t="shared" si="16"/>
        <v>308000</v>
      </c>
      <c r="V132" s="1">
        <f t="shared" si="17"/>
        <v>0</v>
      </c>
    </row>
    <row r="133" spans="1:22" ht="101.25" hidden="1" customHeight="1" x14ac:dyDescent="0.3">
      <c r="A133" s="5">
        <v>179</v>
      </c>
      <c r="B133" s="4">
        <v>33621540</v>
      </c>
      <c r="C133" s="28" t="s">
        <v>592</v>
      </c>
      <c r="D133" s="5" t="s">
        <v>4</v>
      </c>
      <c r="E133" s="15" t="s">
        <v>593</v>
      </c>
      <c r="F133" s="5" t="s">
        <v>5</v>
      </c>
      <c r="G133" s="7">
        <v>28.9</v>
      </c>
      <c r="H133" s="5">
        <v>2500</v>
      </c>
      <c r="I133" s="4">
        <v>2400</v>
      </c>
      <c r="J133" s="7">
        <f t="shared" si="14"/>
        <v>69360</v>
      </c>
      <c r="K133" s="24" t="s">
        <v>594</v>
      </c>
      <c r="L133" s="24" t="s">
        <v>595</v>
      </c>
      <c r="M133" s="24" t="s">
        <v>6</v>
      </c>
      <c r="Q133" s="26">
        <v>2400</v>
      </c>
      <c r="R133" s="26">
        <f t="shared" si="15"/>
        <v>69360</v>
      </c>
      <c r="S133" s="26">
        <v>0</v>
      </c>
      <c r="T133" s="26">
        <f t="shared" si="16"/>
        <v>0</v>
      </c>
      <c r="V133" s="1">
        <f t="shared" si="17"/>
        <v>0</v>
      </c>
    </row>
    <row r="134" spans="1:22" ht="101.25" hidden="1" customHeight="1" x14ac:dyDescent="0.3">
      <c r="A134" s="5">
        <v>180</v>
      </c>
      <c r="B134" s="4">
        <v>33631200</v>
      </c>
      <c r="C134" s="28" t="s">
        <v>596</v>
      </c>
      <c r="D134" s="5" t="s">
        <v>4</v>
      </c>
      <c r="E134" s="15" t="s">
        <v>597</v>
      </c>
      <c r="F134" s="5" t="s">
        <v>5</v>
      </c>
      <c r="G134" s="7">
        <v>230</v>
      </c>
      <c r="H134" s="5">
        <v>1350</v>
      </c>
      <c r="I134" s="4">
        <v>1800</v>
      </c>
      <c r="J134" s="7">
        <f t="shared" si="14"/>
        <v>414000</v>
      </c>
      <c r="K134" s="24" t="s">
        <v>598</v>
      </c>
      <c r="L134" s="24" t="s">
        <v>599</v>
      </c>
      <c r="M134" s="24" t="s">
        <v>6</v>
      </c>
      <c r="Q134" s="26">
        <v>1600</v>
      </c>
      <c r="R134" s="26">
        <f t="shared" si="15"/>
        <v>368000</v>
      </c>
      <c r="S134" s="26">
        <v>200</v>
      </c>
      <c r="T134" s="26">
        <f t="shared" si="16"/>
        <v>46000</v>
      </c>
      <c r="V134" s="1">
        <f t="shared" si="17"/>
        <v>0</v>
      </c>
    </row>
    <row r="135" spans="1:22" ht="101.25" hidden="1" customHeight="1" x14ac:dyDescent="0.3">
      <c r="A135" s="5">
        <v>181</v>
      </c>
      <c r="B135" s="4">
        <v>33611150</v>
      </c>
      <c r="C135" s="28" t="s">
        <v>600</v>
      </c>
      <c r="D135" s="5" t="s">
        <v>4</v>
      </c>
      <c r="E135" s="15" t="s">
        <v>601</v>
      </c>
      <c r="F135" s="5" t="s">
        <v>5</v>
      </c>
      <c r="G135" s="7">
        <v>87</v>
      </c>
      <c r="H135" s="5">
        <v>1000</v>
      </c>
      <c r="I135" s="4">
        <v>5000</v>
      </c>
      <c r="J135" s="7">
        <f t="shared" si="14"/>
        <v>435000</v>
      </c>
      <c r="K135" s="24" t="s">
        <v>602</v>
      </c>
      <c r="L135" s="24" t="s">
        <v>603</v>
      </c>
      <c r="M135" s="24" t="s">
        <v>6</v>
      </c>
      <c r="Q135" s="26">
        <v>0</v>
      </c>
      <c r="R135" s="26">
        <f t="shared" si="15"/>
        <v>0</v>
      </c>
      <c r="S135" s="26">
        <v>5000</v>
      </c>
      <c r="T135" s="26">
        <f t="shared" si="16"/>
        <v>435000</v>
      </c>
      <c r="V135" s="1">
        <f t="shared" si="17"/>
        <v>0</v>
      </c>
    </row>
    <row r="136" spans="1:22" ht="101.25" hidden="1" customHeight="1" x14ac:dyDescent="0.3">
      <c r="A136" s="5">
        <v>182</v>
      </c>
      <c r="B136" s="4">
        <v>33621390</v>
      </c>
      <c r="C136" s="28" t="s">
        <v>604</v>
      </c>
      <c r="D136" s="5" t="s">
        <v>4</v>
      </c>
      <c r="E136" s="15" t="s">
        <v>605</v>
      </c>
      <c r="F136" s="5" t="s">
        <v>5</v>
      </c>
      <c r="G136" s="7">
        <v>69.7</v>
      </c>
      <c r="H136" s="5">
        <v>2000</v>
      </c>
      <c r="I136" s="4">
        <v>2700</v>
      </c>
      <c r="J136" s="7">
        <f t="shared" si="14"/>
        <v>188190</v>
      </c>
      <c r="K136" s="24" t="s">
        <v>606</v>
      </c>
      <c r="L136" s="24" t="s">
        <v>607</v>
      </c>
      <c r="M136" s="24" t="s">
        <v>6</v>
      </c>
      <c r="Q136" s="26">
        <v>2700</v>
      </c>
      <c r="R136" s="26">
        <f t="shared" si="15"/>
        <v>188190</v>
      </c>
      <c r="S136" s="26">
        <v>0</v>
      </c>
      <c r="T136" s="26">
        <f t="shared" si="16"/>
        <v>0</v>
      </c>
      <c r="V136" s="1">
        <f t="shared" si="17"/>
        <v>0</v>
      </c>
    </row>
    <row r="137" spans="1:22" ht="101.25" hidden="1" customHeight="1" x14ac:dyDescent="0.3">
      <c r="A137" s="5">
        <v>186</v>
      </c>
      <c r="B137" s="4">
        <v>33651143</v>
      </c>
      <c r="C137" s="28" t="s">
        <v>611</v>
      </c>
      <c r="D137" s="5" t="s">
        <v>4</v>
      </c>
      <c r="E137" s="15" t="s">
        <v>612</v>
      </c>
      <c r="F137" s="5" t="s">
        <v>5</v>
      </c>
      <c r="G137" s="7">
        <v>4900</v>
      </c>
      <c r="H137" s="5">
        <v>950</v>
      </c>
      <c r="I137" s="4">
        <v>450</v>
      </c>
      <c r="J137" s="7">
        <f t="shared" si="14"/>
        <v>2205000</v>
      </c>
      <c r="K137" s="24" t="s">
        <v>613</v>
      </c>
      <c r="L137" s="24" t="s">
        <v>614</v>
      </c>
      <c r="M137" s="24" t="s">
        <v>6</v>
      </c>
      <c r="Q137" s="26">
        <v>0</v>
      </c>
      <c r="R137" s="26">
        <f t="shared" si="15"/>
        <v>0</v>
      </c>
      <c r="S137" s="26">
        <v>450</v>
      </c>
      <c r="T137" s="26">
        <f t="shared" si="16"/>
        <v>2205000</v>
      </c>
      <c r="V137" s="1">
        <f t="shared" si="17"/>
        <v>0</v>
      </c>
    </row>
    <row r="138" spans="1:22" ht="101.25" hidden="1" customHeight="1" x14ac:dyDescent="0.3">
      <c r="A138" s="5">
        <v>187</v>
      </c>
      <c r="B138" s="4">
        <v>33651199</v>
      </c>
      <c r="C138" s="28" t="s">
        <v>615</v>
      </c>
      <c r="D138" s="5" t="s">
        <v>4</v>
      </c>
      <c r="E138" s="15" t="s">
        <v>616</v>
      </c>
      <c r="F138" s="5" t="s">
        <v>5</v>
      </c>
      <c r="G138" s="7">
        <v>5900</v>
      </c>
      <c r="H138" s="5">
        <v>800</v>
      </c>
      <c r="I138" s="4">
        <v>1000</v>
      </c>
      <c r="J138" s="7">
        <f t="shared" si="14"/>
        <v>5900000</v>
      </c>
      <c r="K138" s="24" t="s">
        <v>617</v>
      </c>
      <c r="L138" s="24" t="s">
        <v>618</v>
      </c>
      <c r="M138" s="24" t="s">
        <v>6</v>
      </c>
      <c r="N138" s="23" t="s">
        <v>619</v>
      </c>
      <c r="Q138" s="26">
        <v>780</v>
      </c>
      <c r="R138" s="26">
        <f t="shared" si="15"/>
        <v>4602000</v>
      </c>
      <c r="S138" s="26">
        <v>220</v>
      </c>
      <c r="T138" s="26">
        <f t="shared" si="16"/>
        <v>1298000</v>
      </c>
      <c r="V138" s="1">
        <f t="shared" si="17"/>
        <v>0</v>
      </c>
    </row>
    <row r="139" spans="1:22" ht="101.25" hidden="1" customHeight="1" x14ac:dyDescent="0.3">
      <c r="A139" s="5">
        <v>188</v>
      </c>
      <c r="B139" s="4">
        <v>33651111</v>
      </c>
      <c r="C139" s="28" t="s">
        <v>620</v>
      </c>
      <c r="D139" s="5" t="s">
        <v>4</v>
      </c>
      <c r="E139" s="15" t="s">
        <v>621</v>
      </c>
      <c r="F139" s="5" t="s">
        <v>5</v>
      </c>
      <c r="G139" s="7">
        <v>105</v>
      </c>
      <c r="H139" s="5">
        <v>1500</v>
      </c>
      <c r="I139" s="4">
        <v>1500</v>
      </c>
      <c r="J139" s="7">
        <f t="shared" si="14"/>
        <v>157500</v>
      </c>
      <c r="K139" s="24" t="s">
        <v>622</v>
      </c>
      <c r="L139" s="24" t="s">
        <v>623</v>
      </c>
      <c r="M139" s="24" t="s">
        <v>6</v>
      </c>
      <c r="N139" s="23" t="s">
        <v>624</v>
      </c>
      <c r="Q139" s="26">
        <v>0</v>
      </c>
      <c r="R139" s="26">
        <f t="shared" si="15"/>
        <v>0</v>
      </c>
      <c r="S139" s="26">
        <v>1500</v>
      </c>
      <c r="T139" s="26">
        <f t="shared" si="16"/>
        <v>157500</v>
      </c>
      <c r="V139" s="1">
        <f t="shared" si="17"/>
        <v>0</v>
      </c>
    </row>
    <row r="140" spans="1:22" ht="101.25" customHeight="1" x14ac:dyDescent="0.3">
      <c r="A140" s="5">
        <v>192</v>
      </c>
      <c r="B140" s="4">
        <v>33691136</v>
      </c>
      <c r="C140" s="28" t="s">
        <v>625</v>
      </c>
      <c r="D140" s="5" t="s">
        <v>100</v>
      </c>
      <c r="E140" s="15" t="s">
        <v>626</v>
      </c>
      <c r="F140" s="5" t="s">
        <v>5</v>
      </c>
      <c r="G140" s="7">
        <v>231.1</v>
      </c>
      <c r="H140" s="21">
        <f>64470+3000</f>
        <v>67470</v>
      </c>
      <c r="I140" s="4">
        <v>67000</v>
      </c>
      <c r="J140" s="7">
        <f t="shared" si="14"/>
        <v>15483700</v>
      </c>
      <c r="K140" s="24" t="s">
        <v>627</v>
      </c>
      <c r="L140" s="24" t="s">
        <v>628</v>
      </c>
      <c r="M140" s="24" t="s">
        <v>6</v>
      </c>
      <c r="N140" s="23" t="s">
        <v>629</v>
      </c>
      <c r="Q140" s="26">
        <v>0</v>
      </c>
      <c r="R140" s="26">
        <f t="shared" si="15"/>
        <v>0</v>
      </c>
      <c r="S140" s="26">
        <v>67000</v>
      </c>
      <c r="T140" s="26">
        <f t="shared" si="16"/>
        <v>15483700</v>
      </c>
      <c r="V140" s="1">
        <f t="shared" si="17"/>
        <v>0</v>
      </c>
    </row>
    <row r="141" spans="1:22" ht="101.25" customHeight="1" x14ac:dyDescent="0.3">
      <c r="A141" s="5">
        <v>193</v>
      </c>
      <c r="B141" s="4">
        <v>33651134</v>
      </c>
      <c r="C141" s="28" t="s">
        <v>630</v>
      </c>
      <c r="D141" s="5" t="s">
        <v>100</v>
      </c>
      <c r="E141" s="15" t="s">
        <v>631</v>
      </c>
      <c r="F141" s="5" t="s">
        <v>5</v>
      </c>
      <c r="G141" s="7">
        <v>389.9</v>
      </c>
      <c r="H141" s="21">
        <f>800+200</f>
        <v>1000</v>
      </c>
      <c r="I141" s="4">
        <v>2400</v>
      </c>
      <c r="J141" s="7">
        <f t="shared" si="14"/>
        <v>935760</v>
      </c>
      <c r="K141" s="24" t="s">
        <v>632</v>
      </c>
      <c r="L141" s="24" t="s">
        <v>633</v>
      </c>
      <c r="M141" s="24" t="s">
        <v>6</v>
      </c>
      <c r="Q141" s="26">
        <v>1000</v>
      </c>
      <c r="R141" s="26">
        <f t="shared" si="15"/>
        <v>389900</v>
      </c>
      <c r="S141" s="26">
        <v>1400</v>
      </c>
      <c r="T141" s="26">
        <f t="shared" si="16"/>
        <v>545860</v>
      </c>
      <c r="V141" s="1">
        <f t="shared" si="17"/>
        <v>0</v>
      </c>
    </row>
    <row r="142" spans="1:22" ht="101.25" hidden="1" customHeight="1" x14ac:dyDescent="0.3">
      <c r="A142" s="5">
        <v>194</v>
      </c>
      <c r="B142" s="4">
        <v>33691176</v>
      </c>
      <c r="C142" s="28" t="s">
        <v>634</v>
      </c>
      <c r="D142" s="5" t="s">
        <v>100</v>
      </c>
      <c r="E142" s="15" t="s">
        <v>635</v>
      </c>
      <c r="F142" s="5" t="s">
        <v>5</v>
      </c>
      <c r="G142" s="7">
        <v>417.9</v>
      </c>
      <c r="H142" s="5">
        <v>3000</v>
      </c>
      <c r="I142" s="4">
        <v>2500</v>
      </c>
      <c r="J142" s="7">
        <f t="shared" si="14"/>
        <v>1044750</v>
      </c>
      <c r="K142" s="24" t="s">
        <v>636</v>
      </c>
      <c r="L142" s="24" t="s">
        <v>637</v>
      </c>
      <c r="M142" s="24" t="s">
        <v>6</v>
      </c>
      <c r="Q142" s="26">
        <v>1100</v>
      </c>
      <c r="R142" s="26">
        <f t="shared" si="15"/>
        <v>459690</v>
      </c>
      <c r="S142" s="26">
        <v>1400</v>
      </c>
      <c r="T142" s="26">
        <f t="shared" si="16"/>
        <v>585060</v>
      </c>
      <c r="V142" s="1">
        <f t="shared" si="17"/>
        <v>0</v>
      </c>
    </row>
    <row r="143" spans="1:22" ht="101.25" hidden="1" customHeight="1" x14ac:dyDescent="0.3">
      <c r="A143" s="5">
        <v>195</v>
      </c>
      <c r="B143" s="4">
        <v>33661115</v>
      </c>
      <c r="C143" s="28" t="s">
        <v>638</v>
      </c>
      <c r="D143" s="5" t="s">
        <v>100</v>
      </c>
      <c r="E143" s="15" t="s">
        <v>639</v>
      </c>
      <c r="F143" s="5" t="s">
        <v>5</v>
      </c>
      <c r="G143" s="7">
        <v>304</v>
      </c>
      <c r="H143" s="5">
        <v>1250</v>
      </c>
      <c r="I143" s="4">
        <v>1200</v>
      </c>
      <c r="J143" s="7">
        <f t="shared" si="14"/>
        <v>364800</v>
      </c>
      <c r="K143" s="24" t="s">
        <v>640</v>
      </c>
      <c r="L143" s="24" t="s">
        <v>641</v>
      </c>
      <c r="M143" s="24" t="s">
        <v>6</v>
      </c>
      <c r="Q143" s="26">
        <v>1200</v>
      </c>
      <c r="R143" s="26">
        <f t="shared" si="15"/>
        <v>364800</v>
      </c>
      <c r="S143" s="26">
        <v>0</v>
      </c>
      <c r="T143" s="26">
        <f t="shared" si="16"/>
        <v>0</v>
      </c>
      <c r="V143" s="1">
        <f t="shared" si="17"/>
        <v>0</v>
      </c>
    </row>
    <row r="144" spans="1:22" ht="101.25" hidden="1" customHeight="1" x14ac:dyDescent="0.3">
      <c r="A144" s="5">
        <v>196</v>
      </c>
      <c r="B144" s="4">
        <v>33651114</v>
      </c>
      <c r="C144" s="28" t="s">
        <v>642</v>
      </c>
      <c r="D144" s="5"/>
      <c r="E144" s="15" t="s">
        <v>643</v>
      </c>
      <c r="F144" s="5" t="s">
        <v>5</v>
      </c>
      <c r="G144" s="7">
        <v>115</v>
      </c>
      <c r="H144" s="5">
        <v>200</v>
      </c>
      <c r="I144" s="4">
        <v>3000</v>
      </c>
      <c r="J144" s="7">
        <f t="shared" si="14"/>
        <v>345000</v>
      </c>
      <c r="K144" s="24" t="s">
        <v>644</v>
      </c>
      <c r="L144" s="24"/>
      <c r="M144" s="24"/>
      <c r="O144" s="14" t="s">
        <v>660</v>
      </c>
      <c r="Q144" s="26">
        <v>0</v>
      </c>
      <c r="R144" s="26">
        <f t="shared" si="15"/>
        <v>0</v>
      </c>
      <c r="S144" s="26">
        <v>3000</v>
      </c>
      <c r="T144" s="26">
        <f t="shared" si="16"/>
        <v>345000</v>
      </c>
      <c r="V144" s="1">
        <f t="shared" si="17"/>
        <v>0</v>
      </c>
    </row>
    <row r="145" spans="1:23" ht="101.25" hidden="1" customHeight="1" x14ac:dyDescent="0.3">
      <c r="A145" s="5">
        <v>197</v>
      </c>
      <c r="B145" s="4">
        <v>33691176</v>
      </c>
      <c r="C145" s="28" t="s">
        <v>645</v>
      </c>
      <c r="D145" s="5"/>
      <c r="E145" s="15" t="s">
        <v>646</v>
      </c>
      <c r="F145" s="5" t="s">
        <v>5</v>
      </c>
      <c r="G145" s="7">
        <v>820</v>
      </c>
      <c r="H145" s="5">
        <v>600</v>
      </c>
      <c r="I145" s="4">
        <v>600</v>
      </c>
      <c r="J145" s="7">
        <f t="shared" si="14"/>
        <v>492000</v>
      </c>
      <c r="K145" s="24" t="s">
        <v>647</v>
      </c>
      <c r="L145" s="24"/>
      <c r="M145" s="24"/>
      <c r="O145" s="14" t="s">
        <v>660</v>
      </c>
      <c r="Q145" s="26">
        <v>600</v>
      </c>
      <c r="R145" s="26">
        <f t="shared" si="15"/>
        <v>492000</v>
      </c>
      <c r="S145" s="26">
        <v>0</v>
      </c>
      <c r="T145" s="26">
        <f t="shared" si="16"/>
        <v>0</v>
      </c>
      <c r="V145" s="1">
        <f t="shared" si="17"/>
        <v>0</v>
      </c>
    </row>
    <row r="146" spans="1:23" ht="101.25" hidden="1" customHeight="1" x14ac:dyDescent="0.3">
      <c r="A146" s="5">
        <v>198</v>
      </c>
      <c r="B146" s="4">
        <v>33661122</v>
      </c>
      <c r="C146" s="28" t="s">
        <v>648</v>
      </c>
      <c r="D146" s="5"/>
      <c r="E146" s="15" t="s">
        <v>649</v>
      </c>
      <c r="F146" s="5" t="s">
        <v>5</v>
      </c>
      <c r="G146" s="7">
        <v>53.5</v>
      </c>
      <c r="H146" s="5">
        <v>1200</v>
      </c>
      <c r="I146" s="4">
        <v>1200</v>
      </c>
      <c r="J146" s="7">
        <f t="shared" si="14"/>
        <v>64200</v>
      </c>
      <c r="K146" s="24" t="s">
        <v>647</v>
      </c>
      <c r="L146" s="24"/>
      <c r="M146" s="24"/>
      <c r="O146" s="14" t="s">
        <v>660</v>
      </c>
      <c r="Q146" s="26">
        <v>0</v>
      </c>
      <c r="R146" s="26">
        <f t="shared" si="15"/>
        <v>0</v>
      </c>
      <c r="S146" s="26">
        <v>1200</v>
      </c>
      <c r="T146" s="26">
        <f t="shared" si="16"/>
        <v>64200</v>
      </c>
      <c r="V146" s="1">
        <f t="shared" si="17"/>
        <v>0</v>
      </c>
    </row>
    <row r="147" spans="1:23" ht="216.75" hidden="1" x14ac:dyDescent="0.3">
      <c r="A147" s="5"/>
      <c r="B147" s="4">
        <v>33621120</v>
      </c>
      <c r="C147" s="28" t="s">
        <v>414</v>
      </c>
      <c r="D147" s="5" t="s">
        <v>4</v>
      </c>
      <c r="E147" s="15" t="s">
        <v>669</v>
      </c>
      <c r="F147" s="5" t="s">
        <v>5</v>
      </c>
      <c r="G147" s="7">
        <v>1845</v>
      </c>
      <c r="H147" s="5"/>
      <c r="I147" s="4">
        <v>1200</v>
      </c>
      <c r="J147" s="7">
        <f t="shared" si="14"/>
        <v>2214000</v>
      </c>
      <c r="K147" s="25"/>
      <c r="L147" s="25"/>
      <c r="M147" s="25"/>
      <c r="O147" s="14"/>
      <c r="Q147" s="26">
        <v>1200</v>
      </c>
      <c r="R147" s="26">
        <f t="shared" si="15"/>
        <v>2214000</v>
      </c>
      <c r="S147" s="26">
        <v>0</v>
      </c>
      <c r="T147" s="26">
        <f t="shared" si="16"/>
        <v>0</v>
      </c>
      <c r="V147" s="1">
        <f t="shared" si="17"/>
        <v>0</v>
      </c>
    </row>
    <row r="148" spans="1:23" hidden="1" x14ac:dyDescent="0.3">
      <c r="A148" s="5"/>
      <c r="B148" s="4"/>
      <c r="C148" s="28" t="s">
        <v>665</v>
      </c>
      <c r="D148" s="5"/>
      <c r="E148" s="15"/>
      <c r="F148" s="5" t="s">
        <v>5</v>
      </c>
      <c r="G148" s="19">
        <v>16000</v>
      </c>
      <c r="H148" s="5"/>
      <c r="I148" s="4">
        <v>50</v>
      </c>
      <c r="J148" s="7">
        <f t="shared" si="14"/>
        <v>800000</v>
      </c>
      <c r="K148" s="25"/>
      <c r="L148" s="25"/>
      <c r="M148" s="25"/>
      <c r="O148" s="14"/>
      <c r="Q148" s="26">
        <v>50</v>
      </c>
      <c r="R148" s="26">
        <f t="shared" si="15"/>
        <v>800000</v>
      </c>
      <c r="S148" s="26">
        <v>0</v>
      </c>
      <c r="T148" s="26">
        <f t="shared" si="16"/>
        <v>0</v>
      </c>
      <c r="V148" s="1">
        <f t="shared" si="17"/>
        <v>0</v>
      </c>
    </row>
    <row r="149" spans="1:23" hidden="1" x14ac:dyDescent="0.3">
      <c r="A149" s="5"/>
      <c r="B149" s="4"/>
      <c r="C149" s="28" t="s">
        <v>666</v>
      </c>
      <c r="D149" s="5"/>
      <c r="E149" s="15"/>
      <c r="F149" s="5" t="s">
        <v>5</v>
      </c>
      <c r="G149" s="19">
        <v>16000</v>
      </c>
      <c r="H149" s="5"/>
      <c r="I149" s="4">
        <v>250</v>
      </c>
      <c r="J149" s="7">
        <f t="shared" si="14"/>
        <v>4000000</v>
      </c>
      <c r="K149" s="25"/>
      <c r="L149" s="25"/>
      <c r="M149" s="25"/>
      <c r="O149" s="14"/>
      <c r="Q149" s="26">
        <v>250</v>
      </c>
      <c r="R149" s="26">
        <f t="shared" si="15"/>
        <v>4000000</v>
      </c>
      <c r="S149" s="26">
        <v>0</v>
      </c>
      <c r="T149" s="26">
        <f t="shared" si="16"/>
        <v>0</v>
      </c>
      <c r="V149" s="1">
        <f t="shared" si="17"/>
        <v>0</v>
      </c>
    </row>
    <row r="150" spans="1:23" hidden="1" x14ac:dyDescent="0.3">
      <c r="A150" s="5"/>
      <c r="B150" s="4"/>
      <c r="C150" s="28" t="s">
        <v>667</v>
      </c>
      <c r="D150" s="5"/>
      <c r="E150" s="15"/>
      <c r="F150" s="5" t="s">
        <v>5</v>
      </c>
      <c r="G150" s="7">
        <v>25</v>
      </c>
      <c r="H150" s="5">
        <v>96</v>
      </c>
      <c r="I150" s="4">
        <v>240</v>
      </c>
      <c r="J150" s="7">
        <f t="shared" si="14"/>
        <v>6000</v>
      </c>
      <c r="K150" s="25"/>
      <c r="L150" s="25"/>
      <c r="M150" s="25"/>
      <c r="O150" s="14"/>
      <c r="Q150" s="26">
        <v>0</v>
      </c>
      <c r="R150" s="26">
        <f t="shared" si="15"/>
        <v>0</v>
      </c>
      <c r="S150" s="26">
        <v>240</v>
      </c>
      <c r="T150" s="26">
        <f t="shared" si="16"/>
        <v>6000</v>
      </c>
      <c r="V150" s="1">
        <f t="shared" si="17"/>
        <v>0</v>
      </c>
    </row>
    <row r="151" spans="1:23" ht="30" hidden="1" x14ac:dyDescent="0.3">
      <c r="A151" s="5"/>
      <c r="B151" s="4"/>
      <c r="C151" s="28" t="s">
        <v>668</v>
      </c>
      <c r="D151" s="5"/>
      <c r="E151" s="15"/>
      <c r="F151" s="5" t="s">
        <v>5</v>
      </c>
      <c r="G151" s="20">
        <v>53300</v>
      </c>
      <c r="H151" s="5"/>
      <c r="I151" s="4">
        <v>100</v>
      </c>
      <c r="J151" s="7">
        <f t="shared" si="14"/>
        <v>5330000</v>
      </c>
      <c r="K151" s="25"/>
      <c r="L151" s="25"/>
      <c r="M151" s="25"/>
      <c r="O151" s="14"/>
      <c r="Q151" s="26">
        <v>100</v>
      </c>
      <c r="R151" s="26">
        <f t="shared" si="15"/>
        <v>5330000</v>
      </c>
      <c r="S151" s="26">
        <v>0</v>
      </c>
      <c r="T151" s="26">
        <f t="shared" si="16"/>
        <v>0</v>
      </c>
      <c r="V151" s="1">
        <f t="shared" si="17"/>
        <v>0</v>
      </c>
    </row>
    <row r="152" spans="1:23" ht="30" hidden="1" x14ac:dyDescent="0.3">
      <c r="A152" s="5"/>
      <c r="B152" s="4"/>
      <c r="C152" s="28" t="s">
        <v>670</v>
      </c>
      <c r="D152" s="5"/>
      <c r="E152" s="15"/>
      <c r="F152" s="5" t="s">
        <v>5</v>
      </c>
      <c r="G152" s="20">
        <v>5000</v>
      </c>
      <c r="H152" s="5"/>
      <c r="I152" s="4">
        <v>150</v>
      </c>
      <c r="J152" s="7">
        <f t="shared" si="14"/>
        <v>750000</v>
      </c>
      <c r="K152" s="25"/>
      <c r="L152" s="25"/>
      <c r="M152" s="25"/>
      <c r="O152" s="14"/>
      <c r="Q152" s="26">
        <v>150</v>
      </c>
      <c r="R152" s="26">
        <f t="shared" si="15"/>
        <v>750000</v>
      </c>
      <c r="S152" s="26">
        <v>0</v>
      </c>
      <c r="T152" s="26">
        <f t="shared" si="16"/>
        <v>0</v>
      </c>
      <c r="V152" s="1">
        <f t="shared" si="17"/>
        <v>0</v>
      </c>
    </row>
    <row r="153" spans="1:23" ht="33.75" hidden="1" customHeight="1" x14ac:dyDescent="0.3">
      <c r="A153" s="3"/>
      <c r="B153" s="3"/>
      <c r="C153" s="12" t="s">
        <v>659</v>
      </c>
      <c r="D153" s="10"/>
      <c r="E153" s="10"/>
      <c r="F153" s="3"/>
      <c r="G153" s="11"/>
      <c r="H153" s="10"/>
      <c r="I153" s="3"/>
      <c r="J153" s="13">
        <f>SUM(J2:J152)</f>
        <v>250181893</v>
      </c>
      <c r="Q153" s="26"/>
      <c r="R153" s="13">
        <f>SUM(R2:R152)</f>
        <v>162144080</v>
      </c>
      <c r="S153" s="26"/>
      <c r="T153" s="13">
        <f>SUM(T2:T152)</f>
        <v>88037813</v>
      </c>
      <c r="V153" s="16"/>
      <c r="W153" s="16"/>
    </row>
    <row r="154" spans="1:23" hidden="1" x14ac:dyDescent="0.3">
      <c r="J154" s="16"/>
    </row>
    <row r="155" spans="1:23" hidden="1" x14ac:dyDescent="0.3"/>
    <row r="156" spans="1:23" hidden="1" x14ac:dyDescent="0.3"/>
    <row r="157" spans="1:23" hidden="1" x14ac:dyDescent="0.3">
      <c r="I157" s="16"/>
    </row>
  </sheetData>
  <autoFilter ref="H1:H157">
    <filterColumn colId="0">
      <colorFilter dxfId="0"/>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
  <sheetViews>
    <sheetView workbookViewId="0">
      <selection activeCell="E2" sqref="E2"/>
    </sheetView>
  </sheetViews>
  <sheetFormatPr defaultRowHeight="15" x14ac:dyDescent="0.3"/>
  <cols>
    <col min="1" max="1" width="4.7109375" style="1" customWidth="1"/>
    <col min="2" max="2" width="10.140625" style="1" hidden="1" customWidth="1"/>
    <col min="3" max="3" width="26.42578125" style="1" customWidth="1"/>
    <col min="4" max="4" width="7" style="2" hidden="1" customWidth="1"/>
    <col min="5" max="5" width="77" style="2" customWidth="1"/>
    <col min="6" max="6" width="9.140625" style="1"/>
    <col min="7" max="7" width="9.85546875" style="6" hidden="1" customWidth="1"/>
    <col min="8" max="8" width="9.28515625" style="2" hidden="1" customWidth="1"/>
    <col min="9" max="9" width="9.85546875" style="1" customWidth="1"/>
    <col min="10" max="10" width="15.140625" style="1" hidden="1" customWidth="1"/>
    <col min="11" max="11" width="17.28515625" style="23" hidden="1" customWidth="1"/>
    <col min="12" max="12" width="57.5703125" style="23" hidden="1" customWidth="1"/>
    <col min="13" max="13" width="3.85546875" style="23" hidden="1" customWidth="1"/>
    <col min="14" max="14" width="9" style="23" hidden="1" customWidth="1"/>
    <col min="15" max="16" width="9.140625" style="1" hidden="1" customWidth="1"/>
    <col min="17" max="17" width="9.28515625" style="1" hidden="1" customWidth="1"/>
    <col min="18" max="18" width="16" style="1" hidden="1" customWidth="1"/>
    <col min="19" max="19" width="12.140625" style="1" hidden="1" customWidth="1"/>
    <col min="20" max="20" width="17.28515625" style="1" hidden="1" customWidth="1"/>
    <col min="21" max="21" width="9.140625" style="1" hidden="1" customWidth="1"/>
    <col min="22" max="23" width="13.42578125" style="1" hidden="1" customWidth="1"/>
    <col min="24" max="16384" width="9.140625" style="1"/>
  </cols>
  <sheetData>
    <row r="1" spans="1:22" ht="31.5" customHeight="1" x14ac:dyDescent="0.3">
      <c r="A1" s="8" t="s">
        <v>661</v>
      </c>
      <c r="B1" s="8" t="s">
        <v>653</v>
      </c>
      <c r="C1" s="8" t="s">
        <v>654</v>
      </c>
      <c r="D1" s="8" t="s">
        <v>0</v>
      </c>
      <c r="E1" s="8" t="s">
        <v>655</v>
      </c>
      <c r="F1" s="8" t="s">
        <v>1</v>
      </c>
      <c r="G1" s="9" t="s">
        <v>2</v>
      </c>
      <c r="H1" s="8" t="s">
        <v>656</v>
      </c>
      <c r="I1" s="8" t="s">
        <v>679</v>
      </c>
      <c r="J1" s="8" t="s">
        <v>658</v>
      </c>
      <c r="Q1" s="27" t="s">
        <v>674</v>
      </c>
      <c r="R1" s="27" t="s">
        <v>675</v>
      </c>
      <c r="S1" s="27" t="s">
        <v>676</v>
      </c>
      <c r="T1" s="27" t="s">
        <v>677</v>
      </c>
    </row>
    <row r="2" spans="1:22" s="31" customFormat="1" ht="360" x14ac:dyDescent="0.25">
      <c r="A2" s="32">
        <v>1</v>
      </c>
      <c r="B2" s="33">
        <v>33691176</v>
      </c>
      <c r="C2" s="34" t="s">
        <v>99</v>
      </c>
      <c r="D2" s="32" t="s">
        <v>100</v>
      </c>
      <c r="E2" s="35" t="s">
        <v>101</v>
      </c>
      <c r="F2" s="32" t="s">
        <v>5</v>
      </c>
      <c r="G2" s="36">
        <v>179000</v>
      </c>
      <c r="H2" s="32">
        <f>45+5</f>
        <v>50</v>
      </c>
      <c r="I2" s="32">
        <v>40</v>
      </c>
      <c r="J2" s="30">
        <f>I2*G2</f>
        <v>7160000</v>
      </c>
      <c r="K2" s="29" t="s">
        <v>102</v>
      </c>
      <c r="L2" s="29" t="s">
        <v>103</v>
      </c>
      <c r="M2" s="29" t="s">
        <v>6</v>
      </c>
      <c r="N2" s="31" t="s">
        <v>104</v>
      </c>
      <c r="Q2" s="29">
        <v>50</v>
      </c>
      <c r="R2" s="29">
        <f>Q2*G2</f>
        <v>8950000</v>
      </c>
      <c r="S2" s="29">
        <v>0</v>
      </c>
      <c r="T2" s="29">
        <f>S2*G2</f>
        <v>0</v>
      </c>
      <c r="V2" s="31">
        <f>I2-Q2-S2</f>
        <v>-10</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8"/>
  <sheetViews>
    <sheetView topLeftCell="A121" workbookViewId="0">
      <selection activeCell="E143" sqref="E14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2</v>
      </c>
      <c r="B2" s="4" t="s">
        <v>7</v>
      </c>
      <c r="C2" s="5" t="s">
        <v>4</v>
      </c>
      <c r="D2" s="5" t="s">
        <v>5</v>
      </c>
      <c r="E2" s="4">
        <v>735</v>
      </c>
    </row>
    <row r="3" spans="1:5" ht="15" x14ac:dyDescent="0.25">
      <c r="A3" s="5">
        <v>4</v>
      </c>
      <c r="B3" s="4" t="s">
        <v>12</v>
      </c>
      <c r="C3" s="5" t="s">
        <v>4</v>
      </c>
      <c r="D3" s="5" t="s">
        <v>5</v>
      </c>
      <c r="E3" s="17">
        <v>50</v>
      </c>
    </row>
    <row r="4" spans="1:5" ht="30" x14ac:dyDescent="0.25">
      <c r="A4" s="5">
        <v>6</v>
      </c>
      <c r="B4" s="4" t="s">
        <v>18</v>
      </c>
      <c r="C4" s="5" t="s">
        <v>4</v>
      </c>
      <c r="D4" s="5" t="s">
        <v>5</v>
      </c>
      <c r="E4" s="4">
        <v>100</v>
      </c>
    </row>
    <row r="5" spans="1:5" ht="30" x14ac:dyDescent="0.25">
      <c r="A5" s="5">
        <v>7</v>
      </c>
      <c r="B5" s="4" t="s">
        <v>19</v>
      </c>
      <c r="C5" s="5" t="s">
        <v>4</v>
      </c>
      <c r="D5" s="5" t="s">
        <v>5</v>
      </c>
      <c r="E5" s="4">
        <v>650</v>
      </c>
    </row>
    <row r="6" spans="1:5" ht="15" x14ac:dyDescent="0.25">
      <c r="A6" s="5">
        <v>8</v>
      </c>
      <c r="B6" s="4" t="s">
        <v>20</v>
      </c>
      <c r="C6" s="5" t="s">
        <v>4</v>
      </c>
      <c r="D6" s="5" t="s">
        <v>5</v>
      </c>
      <c r="E6" s="4">
        <v>288</v>
      </c>
    </row>
    <row r="7" spans="1:5" ht="15" x14ac:dyDescent="0.25">
      <c r="A7" s="5">
        <v>9</v>
      </c>
      <c r="B7" s="4" t="s">
        <v>21</v>
      </c>
      <c r="C7" s="5" t="s">
        <v>4</v>
      </c>
      <c r="D7" s="5" t="s">
        <v>5</v>
      </c>
      <c r="E7" s="4">
        <v>60</v>
      </c>
    </row>
    <row r="8" spans="1:5" ht="15" x14ac:dyDescent="0.25">
      <c r="A8" s="5">
        <v>10</v>
      </c>
      <c r="B8" s="4" t="s">
        <v>22</v>
      </c>
      <c r="C8" s="5" t="s">
        <v>4</v>
      </c>
      <c r="D8" s="5" t="s">
        <v>5</v>
      </c>
      <c r="E8" s="4">
        <v>150</v>
      </c>
    </row>
    <row r="9" spans="1:5" ht="15" x14ac:dyDescent="0.25">
      <c r="A9" s="5">
        <v>11</v>
      </c>
      <c r="B9" s="4" t="s">
        <v>26</v>
      </c>
      <c r="C9" s="5" t="s">
        <v>4</v>
      </c>
      <c r="D9" s="5" t="s">
        <v>5</v>
      </c>
      <c r="E9" s="4">
        <v>400</v>
      </c>
    </row>
    <row r="10" spans="1:5" ht="15" x14ac:dyDescent="0.25">
      <c r="A10" s="5">
        <v>12</v>
      </c>
      <c r="B10" s="4" t="s">
        <v>30</v>
      </c>
      <c r="C10" s="5" t="s">
        <v>4</v>
      </c>
      <c r="D10" s="5" t="s">
        <v>5</v>
      </c>
      <c r="E10" s="4">
        <v>1500</v>
      </c>
    </row>
    <row r="11" spans="1:5" ht="15" x14ac:dyDescent="0.25">
      <c r="A11" s="5">
        <v>13</v>
      </c>
      <c r="B11" s="4" t="s">
        <v>31</v>
      </c>
      <c r="C11" s="5" t="s">
        <v>4</v>
      </c>
      <c r="D11" s="5" t="s">
        <v>5</v>
      </c>
      <c r="E11" s="4">
        <v>1</v>
      </c>
    </row>
    <row r="12" spans="1:5" ht="30" x14ac:dyDescent="0.25">
      <c r="A12" s="5">
        <v>14</v>
      </c>
      <c r="B12" s="4" t="s">
        <v>36</v>
      </c>
      <c r="C12" s="5" t="s">
        <v>4</v>
      </c>
      <c r="D12" s="5" t="s">
        <v>5</v>
      </c>
      <c r="E12" s="4">
        <v>1500</v>
      </c>
    </row>
    <row r="13" spans="1:5" ht="15" x14ac:dyDescent="0.25">
      <c r="A13" s="5">
        <v>19</v>
      </c>
      <c r="B13" s="4" t="s">
        <v>44</v>
      </c>
      <c r="C13" s="5" t="s">
        <v>4</v>
      </c>
      <c r="D13" s="5" t="s">
        <v>5</v>
      </c>
      <c r="E13" s="4">
        <v>600</v>
      </c>
    </row>
    <row r="14" spans="1:5" ht="30" x14ac:dyDescent="0.25">
      <c r="A14" s="5">
        <v>21</v>
      </c>
      <c r="B14" s="4" t="s">
        <v>46</v>
      </c>
      <c r="C14" s="5" t="s">
        <v>4</v>
      </c>
      <c r="D14" s="5" t="s">
        <v>5</v>
      </c>
      <c r="E14" s="4">
        <v>300</v>
      </c>
    </row>
    <row r="15" spans="1:5" ht="15" x14ac:dyDescent="0.25">
      <c r="A15" s="5">
        <v>22</v>
      </c>
      <c r="B15" s="4" t="s">
        <v>50</v>
      </c>
      <c r="C15" s="5" t="s">
        <v>4</v>
      </c>
      <c r="D15" s="5" t="s">
        <v>5</v>
      </c>
      <c r="E15" s="4">
        <v>5600</v>
      </c>
    </row>
    <row r="16" spans="1:5" ht="15" x14ac:dyDescent="0.25">
      <c r="A16" s="5">
        <v>24</v>
      </c>
      <c r="B16" s="4" t="s">
        <v>56</v>
      </c>
      <c r="C16" s="5" t="s">
        <v>4</v>
      </c>
      <c r="D16" s="5" t="s">
        <v>5</v>
      </c>
      <c r="E16" s="4">
        <v>10</v>
      </c>
    </row>
    <row r="17" spans="1:5" ht="15" x14ac:dyDescent="0.25">
      <c r="A17" s="5">
        <v>25</v>
      </c>
      <c r="B17" s="4" t="s">
        <v>57</v>
      </c>
      <c r="C17" s="5" t="s">
        <v>4</v>
      </c>
      <c r="D17" s="5" t="s">
        <v>5</v>
      </c>
      <c r="E17" s="4">
        <v>500</v>
      </c>
    </row>
    <row r="18" spans="1:5" ht="15" x14ac:dyDescent="0.25">
      <c r="A18" s="5">
        <v>27</v>
      </c>
      <c r="B18" s="4" t="s">
        <v>62</v>
      </c>
      <c r="C18" s="5" t="s">
        <v>4</v>
      </c>
      <c r="D18" s="5" t="s">
        <v>5</v>
      </c>
      <c r="E18" s="4">
        <v>200</v>
      </c>
    </row>
    <row r="19" spans="1:5" ht="15" x14ac:dyDescent="0.25">
      <c r="A19" s="5">
        <v>28</v>
      </c>
      <c r="B19" s="4" t="s">
        <v>66</v>
      </c>
      <c r="C19" s="5" t="s">
        <v>4</v>
      </c>
      <c r="D19" s="5" t="s">
        <v>5</v>
      </c>
      <c r="E19" s="4">
        <v>34000</v>
      </c>
    </row>
    <row r="20" spans="1:5" ht="45" x14ac:dyDescent="0.25">
      <c r="A20" s="5">
        <v>29</v>
      </c>
      <c r="B20" s="4" t="s">
        <v>70</v>
      </c>
      <c r="C20" s="5" t="s">
        <v>4</v>
      </c>
      <c r="D20" s="5" t="s">
        <v>5</v>
      </c>
      <c r="E20" s="4">
        <v>250</v>
      </c>
    </row>
    <row r="21" spans="1:5" ht="15" x14ac:dyDescent="0.25">
      <c r="A21" s="5">
        <v>30</v>
      </c>
      <c r="B21" s="4" t="s">
        <v>74</v>
      </c>
      <c r="C21" s="5" t="s">
        <v>4</v>
      </c>
      <c r="D21" s="5" t="s">
        <v>5</v>
      </c>
      <c r="E21" s="4">
        <v>3700</v>
      </c>
    </row>
    <row r="22" spans="1:5" ht="30" x14ac:dyDescent="0.25">
      <c r="A22" s="5">
        <v>31</v>
      </c>
      <c r="B22" s="4" t="s">
        <v>79</v>
      </c>
      <c r="C22" s="5" t="s">
        <v>4</v>
      </c>
      <c r="D22" s="5" t="s">
        <v>5</v>
      </c>
      <c r="E22" s="4">
        <v>1000</v>
      </c>
    </row>
    <row r="23" spans="1:5" ht="15" x14ac:dyDescent="0.25">
      <c r="A23" s="5">
        <v>33</v>
      </c>
      <c r="B23" s="4" t="s">
        <v>89</v>
      </c>
      <c r="C23" s="5" t="s">
        <v>4</v>
      </c>
      <c r="D23" s="5" t="s">
        <v>5</v>
      </c>
      <c r="E23" s="4">
        <v>1200</v>
      </c>
    </row>
    <row r="24" spans="1:5" ht="30" x14ac:dyDescent="0.25">
      <c r="A24" s="5">
        <v>34</v>
      </c>
      <c r="B24" s="4" t="s">
        <v>94</v>
      </c>
      <c r="C24" s="5" t="s">
        <v>4</v>
      </c>
      <c r="D24" s="5" t="s">
        <v>5</v>
      </c>
      <c r="E24" s="4">
        <v>800</v>
      </c>
    </row>
    <row r="25" spans="1:5" ht="15" x14ac:dyDescent="0.25">
      <c r="A25" s="5">
        <v>35</v>
      </c>
      <c r="B25" s="4" t="s">
        <v>99</v>
      </c>
      <c r="C25" s="5" t="s">
        <v>100</v>
      </c>
      <c r="D25" s="5" t="s">
        <v>5</v>
      </c>
      <c r="E25" s="4">
        <v>50</v>
      </c>
    </row>
    <row r="26" spans="1:5" ht="15" x14ac:dyDescent="0.25">
      <c r="A26" s="5">
        <v>36</v>
      </c>
      <c r="B26" s="4" t="s">
        <v>105</v>
      </c>
      <c r="C26" s="5" t="s">
        <v>4</v>
      </c>
      <c r="D26" s="5" t="s">
        <v>5</v>
      </c>
      <c r="E26" s="4">
        <v>2500</v>
      </c>
    </row>
    <row r="27" spans="1:5" ht="15" x14ac:dyDescent="0.25">
      <c r="A27" s="5">
        <v>37</v>
      </c>
      <c r="B27" s="4" t="s">
        <v>111</v>
      </c>
      <c r="C27" s="5" t="s">
        <v>4</v>
      </c>
      <c r="D27" s="5" t="s">
        <v>5</v>
      </c>
      <c r="E27" s="4">
        <v>9300</v>
      </c>
    </row>
    <row r="28" spans="1:5" ht="15" x14ac:dyDescent="0.25">
      <c r="A28" s="5">
        <v>38</v>
      </c>
      <c r="B28" s="4" t="s">
        <v>115</v>
      </c>
      <c r="C28" s="5" t="s">
        <v>4</v>
      </c>
      <c r="D28" s="5" t="s">
        <v>5</v>
      </c>
      <c r="E28" s="4">
        <v>5000</v>
      </c>
    </row>
    <row r="29" spans="1:5" ht="15" x14ac:dyDescent="0.25">
      <c r="A29" s="5">
        <v>39</v>
      </c>
      <c r="B29" s="4" t="s">
        <v>116</v>
      </c>
      <c r="C29" s="5" t="s">
        <v>4</v>
      </c>
      <c r="D29" s="5" t="s">
        <v>5</v>
      </c>
      <c r="E29" s="17">
        <v>500</v>
      </c>
    </row>
    <row r="30" spans="1:5" ht="15" x14ac:dyDescent="0.25">
      <c r="A30" s="5">
        <v>40</v>
      </c>
      <c r="B30" s="4" t="s">
        <v>119</v>
      </c>
      <c r="C30" s="5" t="s">
        <v>4</v>
      </c>
      <c r="D30" s="5" t="s">
        <v>5</v>
      </c>
      <c r="E30" s="4">
        <v>3000</v>
      </c>
    </row>
    <row r="31" spans="1:5" ht="15" x14ac:dyDescent="0.25">
      <c r="A31" s="5">
        <v>41</v>
      </c>
      <c r="B31" s="4" t="s">
        <v>123</v>
      </c>
      <c r="C31" s="5" t="s">
        <v>4</v>
      </c>
      <c r="D31" s="5" t="s">
        <v>5</v>
      </c>
      <c r="E31" s="4">
        <v>8500</v>
      </c>
    </row>
    <row r="32" spans="1:5" ht="15" x14ac:dyDescent="0.25">
      <c r="A32" s="5">
        <v>42</v>
      </c>
      <c r="B32" s="4" t="s">
        <v>127</v>
      </c>
      <c r="C32" s="5" t="s">
        <v>4</v>
      </c>
      <c r="D32" s="5" t="s">
        <v>5</v>
      </c>
      <c r="E32" s="4">
        <v>3000</v>
      </c>
    </row>
    <row r="33" spans="1:5" ht="105" x14ac:dyDescent="0.25">
      <c r="A33" s="5">
        <v>43</v>
      </c>
      <c r="B33" s="4" t="s">
        <v>131</v>
      </c>
      <c r="C33" s="5" t="s">
        <v>4</v>
      </c>
      <c r="D33" s="5" t="s">
        <v>5</v>
      </c>
      <c r="E33" s="4">
        <v>5500</v>
      </c>
    </row>
    <row r="34" spans="1:5" ht="30" x14ac:dyDescent="0.25">
      <c r="A34" s="5">
        <v>44</v>
      </c>
      <c r="B34" s="4" t="s">
        <v>136</v>
      </c>
      <c r="C34" s="5" t="s">
        <v>4</v>
      </c>
      <c r="D34" s="5" t="s">
        <v>5</v>
      </c>
      <c r="E34" s="4">
        <v>4300</v>
      </c>
    </row>
    <row r="35" spans="1:5" ht="15" x14ac:dyDescent="0.25">
      <c r="A35" s="5">
        <v>45</v>
      </c>
      <c r="B35" s="4" t="s">
        <v>140</v>
      </c>
      <c r="C35" s="5" t="s">
        <v>4</v>
      </c>
      <c r="D35" s="5" t="s">
        <v>5</v>
      </c>
      <c r="E35" s="4">
        <v>2100</v>
      </c>
    </row>
    <row r="36" spans="1:5" ht="30" x14ac:dyDescent="0.25">
      <c r="A36" s="5">
        <v>46</v>
      </c>
      <c r="B36" s="4" t="s">
        <v>144</v>
      </c>
      <c r="C36" s="5" t="s">
        <v>4</v>
      </c>
      <c r="D36" s="5" t="s">
        <v>5</v>
      </c>
      <c r="E36" s="4">
        <v>300</v>
      </c>
    </row>
    <row r="37" spans="1:5" ht="15" x14ac:dyDescent="0.25">
      <c r="A37" s="5">
        <v>47</v>
      </c>
      <c r="B37" s="4" t="s">
        <v>148</v>
      </c>
      <c r="C37" s="5" t="s">
        <v>4</v>
      </c>
      <c r="D37" s="5" t="s">
        <v>5</v>
      </c>
      <c r="E37" s="4">
        <v>850</v>
      </c>
    </row>
    <row r="38" spans="1:5" ht="30" x14ac:dyDescent="0.25">
      <c r="A38" s="5">
        <v>48</v>
      </c>
      <c r="B38" s="4" t="s">
        <v>152</v>
      </c>
      <c r="C38" s="5" t="s">
        <v>4</v>
      </c>
      <c r="D38" s="5" t="s">
        <v>5</v>
      </c>
      <c r="E38" s="4">
        <v>1550</v>
      </c>
    </row>
    <row r="39" spans="1:5" ht="15" x14ac:dyDescent="0.25">
      <c r="A39" s="5">
        <v>49</v>
      </c>
      <c r="B39" s="4" t="s">
        <v>156</v>
      </c>
      <c r="C39" s="5" t="s">
        <v>4</v>
      </c>
      <c r="D39" s="5" t="s">
        <v>5</v>
      </c>
      <c r="E39" s="4">
        <v>80</v>
      </c>
    </row>
    <row r="40" spans="1:5" ht="30" x14ac:dyDescent="0.25">
      <c r="A40" s="5">
        <v>51</v>
      </c>
      <c r="B40" s="4" t="s">
        <v>164</v>
      </c>
      <c r="C40" s="5" t="s">
        <v>4</v>
      </c>
      <c r="D40" s="5" t="s">
        <v>5</v>
      </c>
      <c r="E40" s="4">
        <v>7300</v>
      </c>
    </row>
    <row r="41" spans="1:5" ht="15" x14ac:dyDescent="0.25">
      <c r="A41" s="5">
        <v>53</v>
      </c>
      <c r="B41" s="4" t="s">
        <v>173</v>
      </c>
      <c r="C41" s="5" t="s">
        <v>4</v>
      </c>
      <c r="D41" s="5" t="s">
        <v>5</v>
      </c>
      <c r="E41" s="4">
        <v>24000</v>
      </c>
    </row>
    <row r="42" spans="1:5" ht="15" x14ac:dyDescent="0.25">
      <c r="A42" s="5">
        <v>54</v>
      </c>
      <c r="B42" s="4" t="s">
        <v>176</v>
      </c>
      <c r="C42" s="5" t="s">
        <v>4</v>
      </c>
      <c r="D42" s="5" t="s">
        <v>5</v>
      </c>
      <c r="E42" s="4">
        <v>9000</v>
      </c>
    </row>
    <row r="43" spans="1:5" ht="15" x14ac:dyDescent="0.25">
      <c r="A43" s="5">
        <v>55</v>
      </c>
      <c r="B43" s="4" t="s">
        <v>180</v>
      </c>
      <c r="C43" s="5" t="s">
        <v>4</v>
      </c>
      <c r="D43" s="5" t="s">
        <v>5</v>
      </c>
      <c r="E43" s="4">
        <v>5000</v>
      </c>
    </row>
    <row r="44" spans="1:5" ht="30" x14ac:dyDescent="0.25">
      <c r="A44" s="5">
        <v>56</v>
      </c>
      <c r="B44" s="4" t="s">
        <v>184</v>
      </c>
      <c r="C44" s="5" t="s">
        <v>4</v>
      </c>
      <c r="D44" s="5" t="s">
        <v>5</v>
      </c>
      <c r="E44" s="4">
        <v>800</v>
      </c>
    </row>
    <row r="45" spans="1:5" ht="15" x14ac:dyDescent="0.25">
      <c r="A45" s="5">
        <v>57</v>
      </c>
      <c r="B45" s="4" t="s">
        <v>188</v>
      </c>
      <c r="C45" s="5" t="s">
        <v>4</v>
      </c>
      <c r="D45" s="5" t="s">
        <v>5</v>
      </c>
      <c r="E45" s="4">
        <v>1300</v>
      </c>
    </row>
    <row r="46" spans="1:5" ht="15" x14ac:dyDescent="0.25">
      <c r="A46" s="5">
        <v>59</v>
      </c>
      <c r="B46" s="4" t="s">
        <v>195</v>
      </c>
      <c r="C46" s="5" t="s">
        <v>4</v>
      </c>
      <c r="D46" s="5" t="s">
        <v>5</v>
      </c>
      <c r="E46" s="4">
        <v>7200</v>
      </c>
    </row>
    <row r="47" spans="1:5" ht="30" x14ac:dyDescent="0.25">
      <c r="A47" s="5">
        <v>60</v>
      </c>
      <c r="B47" s="4" t="s">
        <v>199</v>
      </c>
      <c r="C47" s="5" t="s">
        <v>4</v>
      </c>
      <c r="D47" s="5" t="s">
        <v>5</v>
      </c>
      <c r="E47" s="4">
        <v>70</v>
      </c>
    </row>
    <row r="48" spans="1:5" ht="15" x14ac:dyDescent="0.25">
      <c r="A48" s="5">
        <v>62</v>
      </c>
      <c r="B48" s="4" t="s">
        <v>207</v>
      </c>
      <c r="C48" s="5" t="s">
        <v>4</v>
      </c>
      <c r="D48" s="5" t="s">
        <v>5</v>
      </c>
      <c r="E48" s="4">
        <v>800</v>
      </c>
    </row>
    <row r="49" spans="1:5" ht="15" x14ac:dyDescent="0.25">
      <c r="A49" s="5">
        <v>63</v>
      </c>
      <c r="B49" s="4" t="s">
        <v>211</v>
      </c>
      <c r="C49" s="5" t="s">
        <v>4</v>
      </c>
      <c r="D49" s="5" t="s">
        <v>5</v>
      </c>
      <c r="E49" s="4">
        <v>40</v>
      </c>
    </row>
    <row r="50" spans="1:5" ht="15" x14ac:dyDescent="0.25">
      <c r="A50" s="5">
        <v>65</v>
      </c>
      <c r="B50" s="4" t="s">
        <v>219</v>
      </c>
      <c r="C50" s="5" t="s">
        <v>4</v>
      </c>
      <c r="D50" s="5" t="s">
        <v>5</v>
      </c>
      <c r="E50" s="4">
        <v>4000</v>
      </c>
    </row>
    <row r="51" spans="1:5" ht="15" x14ac:dyDescent="0.25">
      <c r="A51" s="5">
        <v>66</v>
      </c>
      <c r="B51" s="4" t="s">
        <v>223</v>
      </c>
      <c r="C51" s="5" t="s">
        <v>4</v>
      </c>
      <c r="D51" s="5" t="s">
        <v>5</v>
      </c>
      <c r="E51" s="4">
        <v>12000</v>
      </c>
    </row>
    <row r="52" spans="1:5" ht="15" x14ac:dyDescent="0.25">
      <c r="A52" s="5">
        <v>67</v>
      </c>
      <c r="B52" s="4" t="s">
        <v>227</v>
      </c>
      <c r="C52" s="5" t="s">
        <v>4</v>
      </c>
      <c r="D52" s="5" t="s">
        <v>5</v>
      </c>
      <c r="E52" s="4">
        <v>12000</v>
      </c>
    </row>
    <row r="53" spans="1:5" ht="15" x14ac:dyDescent="0.25">
      <c r="A53" s="5">
        <v>69</v>
      </c>
      <c r="B53" s="4" t="s">
        <v>236</v>
      </c>
      <c r="C53" s="5" t="s">
        <v>4</v>
      </c>
      <c r="D53" s="5" t="s">
        <v>5</v>
      </c>
      <c r="E53" s="4">
        <v>100</v>
      </c>
    </row>
    <row r="54" spans="1:5" ht="15" x14ac:dyDescent="0.25">
      <c r="A54" s="5">
        <v>70</v>
      </c>
      <c r="B54" s="4" t="s">
        <v>240</v>
      </c>
      <c r="C54" s="5" t="s">
        <v>4</v>
      </c>
      <c r="D54" s="5" t="s">
        <v>5</v>
      </c>
      <c r="E54" s="4">
        <v>7200</v>
      </c>
    </row>
    <row r="55" spans="1:5" ht="15" x14ac:dyDescent="0.25">
      <c r="A55" s="5">
        <v>72</v>
      </c>
      <c r="B55" s="4" t="s">
        <v>248</v>
      </c>
      <c r="C55" s="5" t="s">
        <v>4</v>
      </c>
      <c r="D55" s="5" t="s">
        <v>5</v>
      </c>
      <c r="E55" s="4">
        <v>250</v>
      </c>
    </row>
    <row r="56" spans="1:5" ht="15" x14ac:dyDescent="0.25">
      <c r="A56" s="5">
        <v>73</v>
      </c>
      <c r="B56" s="4" t="s">
        <v>249</v>
      </c>
      <c r="C56" s="5" t="s">
        <v>4</v>
      </c>
      <c r="D56" s="5" t="s">
        <v>5</v>
      </c>
      <c r="E56" s="4">
        <v>200</v>
      </c>
    </row>
    <row r="57" spans="1:5" ht="15" x14ac:dyDescent="0.25">
      <c r="A57" s="5">
        <v>75</v>
      </c>
      <c r="B57" s="4" t="s">
        <v>254</v>
      </c>
      <c r="C57" s="5" t="s">
        <v>4</v>
      </c>
      <c r="D57" s="5" t="s">
        <v>5</v>
      </c>
      <c r="E57" s="4">
        <v>400</v>
      </c>
    </row>
    <row r="58" spans="1:5" ht="15" x14ac:dyDescent="0.25">
      <c r="A58" s="5">
        <v>76</v>
      </c>
      <c r="B58" s="4" t="s">
        <v>258</v>
      </c>
      <c r="C58" s="5" t="s">
        <v>4</v>
      </c>
      <c r="D58" s="5" t="s">
        <v>5</v>
      </c>
      <c r="E58" s="4">
        <v>4000</v>
      </c>
    </row>
    <row r="59" spans="1:5" ht="15" x14ac:dyDescent="0.25">
      <c r="A59" s="5">
        <v>77</v>
      </c>
      <c r="B59" s="4" t="s">
        <v>262</v>
      </c>
      <c r="C59" s="5" t="s">
        <v>4</v>
      </c>
      <c r="D59" s="5" t="s">
        <v>5</v>
      </c>
      <c r="E59" s="4">
        <v>2500</v>
      </c>
    </row>
    <row r="60" spans="1:5" ht="15" x14ac:dyDescent="0.25">
      <c r="A60" s="5">
        <v>78</v>
      </c>
      <c r="B60" s="4" t="s">
        <v>266</v>
      </c>
      <c r="C60" s="5" t="s">
        <v>4</v>
      </c>
      <c r="D60" s="5" t="s">
        <v>5</v>
      </c>
      <c r="E60" s="4">
        <v>600</v>
      </c>
    </row>
    <row r="61" spans="1:5" ht="15" x14ac:dyDescent="0.25">
      <c r="A61" s="5">
        <v>79</v>
      </c>
      <c r="B61" s="4" t="s">
        <v>271</v>
      </c>
      <c r="C61" s="5" t="s">
        <v>4</v>
      </c>
      <c r="D61" s="5" t="s">
        <v>5</v>
      </c>
      <c r="E61" s="4">
        <v>3200</v>
      </c>
    </row>
    <row r="62" spans="1:5" ht="15" x14ac:dyDescent="0.25">
      <c r="A62" s="5">
        <v>80</v>
      </c>
      <c r="B62" s="4" t="s">
        <v>275</v>
      </c>
      <c r="C62" s="5" t="s">
        <v>4</v>
      </c>
      <c r="D62" s="5" t="s">
        <v>5</v>
      </c>
      <c r="E62" s="4">
        <v>2200</v>
      </c>
    </row>
    <row r="63" spans="1:5" ht="15" x14ac:dyDescent="0.25">
      <c r="A63" s="5">
        <v>81</v>
      </c>
      <c r="B63" s="4" t="s">
        <v>279</v>
      </c>
      <c r="C63" s="5" t="s">
        <v>4</v>
      </c>
      <c r="D63" s="5" t="s">
        <v>5</v>
      </c>
      <c r="E63" s="4">
        <v>2600</v>
      </c>
    </row>
    <row r="64" spans="1:5" ht="30" x14ac:dyDescent="0.25">
      <c r="A64" s="5">
        <v>83</v>
      </c>
      <c r="B64" s="4" t="s">
        <v>288</v>
      </c>
      <c r="C64" s="5" t="s">
        <v>4</v>
      </c>
      <c r="D64" s="5" t="s">
        <v>5</v>
      </c>
      <c r="E64" s="4">
        <v>4400</v>
      </c>
    </row>
    <row r="65" spans="1:5" ht="15" x14ac:dyDescent="0.25">
      <c r="A65" s="5">
        <v>84</v>
      </c>
      <c r="B65" s="4" t="s">
        <v>293</v>
      </c>
      <c r="C65" s="5" t="s">
        <v>4</v>
      </c>
      <c r="D65" s="5" t="s">
        <v>5</v>
      </c>
      <c r="E65" s="4">
        <v>300</v>
      </c>
    </row>
    <row r="66" spans="1:5" ht="15" x14ac:dyDescent="0.25">
      <c r="A66" s="5">
        <v>86</v>
      </c>
      <c r="B66" s="4" t="s">
        <v>302</v>
      </c>
      <c r="C66" s="5" t="s">
        <v>4</v>
      </c>
      <c r="D66" s="5" t="s">
        <v>5</v>
      </c>
      <c r="E66" s="4">
        <v>2500</v>
      </c>
    </row>
    <row r="67" spans="1:5" ht="15" x14ac:dyDescent="0.25">
      <c r="A67" s="5">
        <v>88</v>
      </c>
      <c r="B67" s="4" t="s">
        <v>312</v>
      </c>
      <c r="C67" s="5" t="s">
        <v>4</v>
      </c>
      <c r="D67" s="5" t="s">
        <v>5</v>
      </c>
      <c r="E67" s="4">
        <v>600</v>
      </c>
    </row>
    <row r="68" spans="1:5" ht="15" x14ac:dyDescent="0.25">
      <c r="A68" s="5">
        <v>89</v>
      </c>
      <c r="B68" s="4" t="s">
        <v>316</v>
      </c>
      <c r="C68" s="5" t="s">
        <v>4</v>
      </c>
      <c r="D68" s="5" t="s">
        <v>5</v>
      </c>
      <c r="E68" s="4">
        <v>100</v>
      </c>
    </row>
    <row r="69" spans="1:5" ht="15" x14ac:dyDescent="0.25">
      <c r="A69" s="5">
        <v>91</v>
      </c>
      <c r="B69" s="4" t="s">
        <v>324</v>
      </c>
      <c r="C69" s="5" t="s">
        <v>4</v>
      </c>
      <c r="D69" s="5" t="s">
        <v>5</v>
      </c>
      <c r="E69" s="4">
        <v>20</v>
      </c>
    </row>
    <row r="70" spans="1:5" ht="30" x14ac:dyDescent="0.25">
      <c r="A70" s="5">
        <v>93</v>
      </c>
      <c r="B70" s="4" t="s">
        <v>332</v>
      </c>
      <c r="C70" s="5" t="s">
        <v>4</v>
      </c>
      <c r="D70" s="5" t="s">
        <v>5</v>
      </c>
      <c r="E70" s="4">
        <v>20</v>
      </c>
    </row>
    <row r="71" spans="1:5" ht="30" x14ac:dyDescent="0.25">
      <c r="A71" s="5">
        <v>94</v>
      </c>
      <c r="B71" s="4" t="s">
        <v>333</v>
      </c>
      <c r="C71" s="5" t="s">
        <v>4</v>
      </c>
      <c r="D71" s="5" t="s">
        <v>5</v>
      </c>
      <c r="E71" s="4">
        <v>3000</v>
      </c>
    </row>
    <row r="72" spans="1:5" ht="15" x14ac:dyDescent="0.25">
      <c r="A72" s="5">
        <v>95</v>
      </c>
      <c r="B72" s="4" t="s">
        <v>337</v>
      </c>
      <c r="C72" s="5" t="s">
        <v>4</v>
      </c>
      <c r="D72" s="5" t="s">
        <v>5</v>
      </c>
      <c r="E72" s="4">
        <v>2500</v>
      </c>
    </row>
    <row r="73" spans="1:5" ht="45" x14ac:dyDescent="0.25">
      <c r="A73" s="5">
        <v>96</v>
      </c>
      <c r="B73" s="4" t="s">
        <v>341</v>
      </c>
      <c r="C73" s="5" t="s">
        <v>4</v>
      </c>
      <c r="D73" s="5" t="s">
        <v>5</v>
      </c>
      <c r="E73" s="4">
        <v>900</v>
      </c>
    </row>
    <row r="74" spans="1:5" ht="15" x14ac:dyDescent="0.25">
      <c r="A74" s="5">
        <v>97</v>
      </c>
      <c r="B74" s="4" t="s">
        <v>345</v>
      </c>
      <c r="C74" s="5" t="s">
        <v>4</v>
      </c>
      <c r="D74" s="5" t="s">
        <v>5</v>
      </c>
      <c r="E74" s="4">
        <v>120</v>
      </c>
    </row>
    <row r="75" spans="1:5" ht="15" x14ac:dyDescent="0.25">
      <c r="A75" s="5">
        <v>100</v>
      </c>
      <c r="B75" s="4" t="s">
        <v>354</v>
      </c>
      <c r="C75" s="5" t="s">
        <v>4</v>
      </c>
      <c r="D75" s="5" t="s">
        <v>5</v>
      </c>
      <c r="E75" s="4">
        <v>4500</v>
      </c>
    </row>
    <row r="76" spans="1:5" ht="15" x14ac:dyDescent="0.25">
      <c r="A76" s="5">
        <v>101</v>
      </c>
      <c r="B76" s="4" t="s">
        <v>355</v>
      </c>
      <c r="C76" s="5" t="s">
        <v>4</v>
      </c>
      <c r="D76" s="5" t="s">
        <v>5</v>
      </c>
      <c r="E76" s="4">
        <v>300</v>
      </c>
    </row>
    <row r="77" spans="1:5" ht="15" x14ac:dyDescent="0.25">
      <c r="A77" s="5">
        <v>102</v>
      </c>
      <c r="B77" s="4" t="s">
        <v>356</v>
      </c>
      <c r="C77" s="5" t="s">
        <v>4</v>
      </c>
      <c r="D77" s="5" t="s">
        <v>5</v>
      </c>
      <c r="E77" s="4">
        <v>2300</v>
      </c>
    </row>
    <row r="78" spans="1:5" ht="30" x14ac:dyDescent="0.25">
      <c r="A78" s="5">
        <v>103</v>
      </c>
      <c r="B78" s="4" t="s">
        <v>360</v>
      </c>
      <c r="C78" s="5" t="s">
        <v>4</v>
      </c>
      <c r="D78" s="5" t="s">
        <v>5</v>
      </c>
      <c r="E78" s="4">
        <v>10</v>
      </c>
    </row>
    <row r="79" spans="1:5" ht="15" x14ac:dyDescent="0.25">
      <c r="A79" s="5">
        <v>104</v>
      </c>
      <c r="B79" s="4" t="s">
        <v>361</v>
      </c>
      <c r="C79" s="5" t="s">
        <v>4</v>
      </c>
      <c r="D79" s="5" t="s">
        <v>5</v>
      </c>
      <c r="E79" s="4">
        <v>100</v>
      </c>
    </row>
    <row r="80" spans="1:5" ht="45" x14ac:dyDescent="0.25">
      <c r="A80" s="5">
        <v>106</v>
      </c>
      <c r="B80" s="4" t="s">
        <v>366</v>
      </c>
      <c r="C80" s="5" t="s">
        <v>4</v>
      </c>
      <c r="D80" s="5" t="s">
        <v>5</v>
      </c>
      <c r="E80" s="4">
        <v>10</v>
      </c>
    </row>
    <row r="81" spans="1:5" ht="15" x14ac:dyDescent="0.25">
      <c r="A81" s="5">
        <v>107</v>
      </c>
      <c r="B81" s="4" t="s">
        <v>367</v>
      </c>
      <c r="C81" s="5" t="s">
        <v>4</v>
      </c>
      <c r="D81" s="5" t="s">
        <v>5</v>
      </c>
      <c r="E81" s="4">
        <v>100</v>
      </c>
    </row>
    <row r="82" spans="1:5" ht="15" x14ac:dyDescent="0.25">
      <c r="A82" s="5">
        <v>108</v>
      </c>
      <c r="B82" s="4" t="s">
        <v>368</v>
      </c>
      <c r="C82" s="5" t="s">
        <v>4</v>
      </c>
      <c r="D82" s="5" t="s">
        <v>5</v>
      </c>
      <c r="E82" s="4">
        <v>300</v>
      </c>
    </row>
    <row r="83" spans="1:5" ht="15" x14ac:dyDescent="0.25">
      <c r="A83" s="5">
        <v>109</v>
      </c>
      <c r="B83" s="4" t="s">
        <v>369</v>
      </c>
      <c r="C83" s="5" t="s">
        <v>4</v>
      </c>
      <c r="D83" s="5" t="s">
        <v>5</v>
      </c>
      <c r="E83" s="4">
        <v>50</v>
      </c>
    </row>
    <row r="84" spans="1:5" ht="30" x14ac:dyDescent="0.25">
      <c r="A84" s="5">
        <v>110</v>
      </c>
      <c r="B84" s="4" t="s">
        <v>370</v>
      </c>
      <c r="C84" s="5" t="s">
        <v>4</v>
      </c>
      <c r="D84" s="5" t="s">
        <v>5</v>
      </c>
      <c r="E84" s="4">
        <v>120</v>
      </c>
    </row>
    <row r="85" spans="1:5" ht="15" x14ac:dyDescent="0.25">
      <c r="A85" s="5">
        <v>111</v>
      </c>
      <c r="B85" s="4" t="s">
        <v>371</v>
      </c>
      <c r="C85" s="5" t="s">
        <v>4</v>
      </c>
      <c r="D85" s="5" t="s">
        <v>5</v>
      </c>
      <c r="E85" s="4">
        <v>1500</v>
      </c>
    </row>
    <row r="86" spans="1:5" ht="15" x14ac:dyDescent="0.25">
      <c r="A86" s="5">
        <v>112</v>
      </c>
      <c r="B86" s="4" t="s">
        <v>375</v>
      </c>
      <c r="C86" s="5" t="s">
        <v>4</v>
      </c>
      <c r="D86" s="5" t="s">
        <v>5</v>
      </c>
      <c r="E86" s="4">
        <v>200</v>
      </c>
    </row>
    <row r="87" spans="1:5" ht="15" x14ac:dyDescent="0.25">
      <c r="A87" s="5">
        <v>114</v>
      </c>
      <c r="B87" s="4" t="s">
        <v>377</v>
      </c>
      <c r="C87" s="5" t="s">
        <v>4</v>
      </c>
      <c r="D87" s="5" t="s">
        <v>5</v>
      </c>
      <c r="E87" s="4">
        <v>2000</v>
      </c>
    </row>
    <row r="88" spans="1:5" ht="15" x14ac:dyDescent="0.25">
      <c r="A88" s="5">
        <v>116</v>
      </c>
      <c r="B88" s="4" t="s">
        <v>382</v>
      </c>
      <c r="C88" s="5" t="s">
        <v>4</v>
      </c>
      <c r="D88" s="5" t="s">
        <v>5</v>
      </c>
      <c r="E88" s="4">
        <v>15</v>
      </c>
    </row>
    <row r="89" spans="1:5" ht="15" x14ac:dyDescent="0.25">
      <c r="A89" s="5">
        <v>119</v>
      </c>
      <c r="B89" s="4" t="s">
        <v>388</v>
      </c>
      <c r="C89" s="5" t="s">
        <v>4</v>
      </c>
      <c r="D89" s="5" t="s">
        <v>5</v>
      </c>
      <c r="E89" s="4">
        <v>100</v>
      </c>
    </row>
    <row r="90" spans="1:5" ht="30" x14ac:dyDescent="0.25">
      <c r="A90" s="5">
        <v>123</v>
      </c>
      <c r="B90" s="4" t="s">
        <v>401</v>
      </c>
      <c r="C90" s="5" t="s">
        <v>4</v>
      </c>
      <c r="D90" s="5" t="s">
        <v>5</v>
      </c>
      <c r="E90" s="4">
        <v>270</v>
      </c>
    </row>
    <row r="91" spans="1:5" ht="30" x14ac:dyDescent="0.25">
      <c r="A91" s="5">
        <v>124</v>
      </c>
      <c r="B91" s="4" t="s">
        <v>406</v>
      </c>
      <c r="C91" s="5" t="s">
        <v>4</v>
      </c>
      <c r="D91" s="5" t="s">
        <v>5</v>
      </c>
      <c r="E91" s="4">
        <v>15</v>
      </c>
    </row>
    <row r="92" spans="1:5" ht="30" x14ac:dyDescent="0.25">
      <c r="A92" s="5">
        <v>129</v>
      </c>
      <c r="B92" s="22" t="s">
        <v>672</v>
      </c>
      <c r="C92" s="5" t="s">
        <v>4</v>
      </c>
      <c r="D92" s="5" t="s">
        <v>5</v>
      </c>
      <c r="E92" s="4">
        <v>200</v>
      </c>
    </row>
    <row r="93" spans="1:5" ht="15" x14ac:dyDescent="0.25">
      <c r="A93" s="5">
        <v>131</v>
      </c>
      <c r="B93" s="4" t="s">
        <v>423</v>
      </c>
      <c r="C93" s="5" t="s">
        <v>4</v>
      </c>
      <c r="D93" s="5" t="s">
        <v>5</v>
      </c>
      <c r="E93" s="4">
        <v>20</v>
      </c>
    </row>
    <row r="94" spans="1:5" ht="30" x14ac:dyDescent="0.25">
      <c r="A94" s="5">
        <v>132</v>
      </c>
      <c r="B94" s="4" t="s">
        <v>424</v>
      </c>
      <c r="C94" s="5" t="s">
        <v>4</v>
      </c>
      <c r="D94" s="5" t="s">
        <v>5</v>
      </c>
      <c r="E94" s="4">
        <v>80</v>
      </c>
    </row>
    <row r="95" spans="1:5" ht="30" x14ac:dyDescent="0.25">
      <c r="A95" s="5">
        <v>133</v>
      </c>
      <c r="B95" s="4" t="s">
        <v>428</v>
      </c>
      <c r="C95" s="5" t="s">
        <v>4</v>
      </c>
      <c r="D95" s="5" t="s">
        <v>5</v>
      </c>
      <c r="E95" s="4">
        <v>20</v>
      </c>
    </row>
    <row r="96" spans="1:5" ht="15" x14ac:dyDescent="0.25">
      <c r="A96" s="5">
        <v>134</v>
      </c>
      <c r="B96" s="4" t="s">
        <v>429</v>
      </c>
      <c r="C96" s="5" t="s">
        <v>4</v>
      </c>
      <c r="D96" s="5" t="s">
        <v>5</v>
      </c>
      <c r="E96" s="4">
        <v>3600</v>
      </c>
    </row>
    <row r="97" spans="1:5" ht="30" x14ac:dyDescent="0.25">
      <c r="A97" s="5">
        <v>136</v>
      </c>
      <c r="B97" s="4" t="s">
        <v>434</v>
      </c>
      <c r="C97" s="5" t="s">
        <v>4</v>
      </c>
      <c r="D97" s="5" t="s">
        <v>5</v>
      </c>
      <c r="E97" s="4">
        <v>500</v>
      </c>
    </row>
    <row r="98" spans="1:5" ht="30" x14ac:dyDescent="0.25">
      <c r="A98" s="5">
        <v>137</v>
      </c>
      <c r="B98" s="4" t="s">
        <v>438</v>
      </c>
      <c r="C98" s="5" t="s">
        <v>4</v>
      </c>
      <c r="D98" s="5" t="s">
        <v>5</v>
      </c>
      <c r="E98" s="4">
        <v>100</v>
      </c>
    </row>
    <row r="99" spans="1:5" ht="30" x14ac:dyDescent="0.25">
      <c r="A99" s="5">
        <v>138</v>
      </c>
      <c r="B99" s="4" t="s">
        <v>439</v>
      </c>
      <c r="C99" s="5" t="s">
        <v>4</v>
      </c>
      <c r="D99" s="5" t="s">
        <v>5</v>
      </c>
      <c r="E99" s="4">
        <v>100</v>
      </c>
    </row>
    <row r="100" spans="1:5" ht="30" x14ac:dyDescent="0.25">
      <c r="A100" s="5">
        <v>140</v>
      </c>
      <c r="B100" s="4" t="s">
        <v>445</v>
      </c>
      <c r="C100" s="5" t="s">
        <v>4</v>
      </c>
      <c r="D100" s="5" t="s">
        <v>5</v>
      </c>
      <c r="E100" s="4">
        <v>2500</v>
      </c>
    </row>
    <row r="101" spans="1:5" ht="30" x14ac:dyDescent="0.25">
      <c r="A101" s="5">
        <v>141</v>
      </c>
      <c r="B101" s="4" t="s">
        <v>450</v>
      </c>
      <c r="C101" s="5" t="s">
        <v>4</v>
      </c>
      <c r="D101" s="5" t="s">
        <v>5</v>
      </c>
      <c r="E101" s="4">
        <v>2100</v>
      </c>
    </row>
    <row r="102" spans="1:5" ht="15" x14ac:dyDescent="0.25">
      <c r="A102" s="5">
        <v>142</v>
      </c>
      <c r="B102" s="4" t="s">
        <v>454</v>
      </c>
      <c r="C102" s="5" t="s">
        <v>4</v>
      </c>
      <c r="D102" s="5" t="s">
        <v>5</v>
      </c>
      <c r="E102" s="4">
        <v>500</v>
      </c>
    </row>
    <row r="103" spans="1:5" ht="30" x14ac:dyDescent="0.25">
      <c r="A103" s="5">
        <v>143</v>
      </c>
      <c r="B103" s="4" t="s">
        <v>455</v>
      </c>
      <c r="C103" s="5" t="s">
        <v>4</v>
      </c>
      <c r="D103" s="5" t="s">
        <v>5</v>
      </c>
      <c r="E103" s="4">
        <v>400</v>
      </c>
    </row>
    <row r="104" spans="1:5" ht="15" x14ac:dyDescent="0.25">
      <c r="A104" s="5">
        <v>146</v>
      </c>
      <c r="B104" s="4" t="s">
        <v>464</v>
      </c>
      <c r="C104" s="5" t="s">
        <v>4</v>
      </c>
      <c r="D104" s="5" t="s">
        <v>466</v>
      </c>
      <c r="E104" s="4">
        <v>1800</v>
      </c>
    </row>
    <row r="105" spans="1:5" ht="15" x14ac:dyDescent="0.25">
      <c r="A105" s="5">
        <v>148</v>
      </c>
      <c r="B105" s="4" t="s">
        <v>475</v>
      </c>
      <c r="C105" s="5" t="s">
        <v>4</v>
      </c>
      <c r="D105" s="5" t="s">
        <v>5</v>
      </c>
      <c r="E105" s="4">
        <v>300</v>
      </c>
    </row>
    <row r="106" spans="1:5" ht="15" x14ac:dyDescent="0.25">
      <c r="A106" s="5">
        <v>149</v>
      </c>
      <c r="B106" s="4" t="s">
        <v>479</v>
      </c>
      <c r="C106" s="5" t="s">
        <v>4</v>
      </c>
      <c r="D106" s="5" t="s">
        <v>5</v>
      </c>
      <c r="E106" s="4">
        <v>400</v>
      </c>
    </row>
    <row r="107" spans="1:5" ht="15" x14ac:dyDescent="0.25">
      <c r="A107" s="5">
        <v>150</v>
      </c>
      <c r="B107" s="4" t="s">
        <v>673</v>
      </c>
      <c r="C107" s="5" t="s">
        <v>4</v>
      </c>
      <c r="D107" s="5" t="s">
        <v>5</v>
      </c>
      <c r="E107" s="4">
        <v>1000</v>
      </c>
    </row>
    <row r="108" spans="1:5" ht="15" x14ac:dyDescent="0.25">
      <c r="A108" s="5">
        <v>152</v>
      </c>
      <c r="B108" s="4" t="s">
        <v>487</v>
      </c>
      <c r="C108" s="5" t="s">
        <v>4</v>
      </c>
      <c r="D108" s="5" t="s">
        <v>5</v>
      </c>
      <c r="E108" s="4">
        <v>550</v>
      </c>
    </row>
    <row r="109" spans="1:5" ht="15" x14ac:dyDescent="0.25">
      <c r="A109" s="5">
        <v>153</v>
      </c>
      <c r="B109" s="4" t="s">
        <v>492</v>
      </c>
      <c r="C109" s="5" t="s">
        <v>4</v>
      </c>
      <c r="D109" s="5" t="s">
        <v>5</v>
      </c>
      <c r="E109" s="4">
        <v>450</v>
      </c>
    </row>
    <row r="110" spans="1:5" ht="15" x14ac:dyDescent="0.25">
      <c r="A110" s="5">
        <v>154</v>
      </c>
      <c r="B110" s="4" t="s">
        <v>497</v>
      </c>
      <c r="C110" s="5" t="s">
        <v>4</v>
      </c>
      <c r="D110" s="5" t="s">
        <v>5</v>
      </c>
      <c r="E110" s="4">
        <v>10000</v>
      </c>
    </row>
    <row r="111" spans="1:5" ht="15" x14ac:dyDescent="0.25">
      <c r="A111" s="5">
        <v>156</v>
      </c>
      <c r="B111" s="4" t="s">
        <v>505</v>
      </c>
      <c r="C111" s="5" t="s">
        <v>4</v>
      </c>
      <c r="D111" s="5" t="s">
        <v>5</v>
      </c>
      <c r="E111" s="4">
        <v>2400</v>
      </c>
    </row>
    <row r="112" spans="1:5" ht="15" x14ac:dyDescent="0.25">
      <c r="A112" s="5">
        <v>158</v>
      </c>
      <c r="B112" s="4" t="s">
        <v>513</v>
      </c>
      <c r="C112" s="5" t="s">
        <v>4</v>
      </c>
      <c r="D112" s="5" t="s">
        <v>5</v>
      </c>
      <c r="E112" s="4">
        <v>11000</v>
      </c>
    </row>
    <row r="113" spans="1:5" ht="30" x14ac:dyDescent="0.25">
      <c r="A113" s="5">
        <v>159</v>
      </c>
      <c r="B113" s="4" t="s">
        <v>517</v>
      </c>
      <c r="C113" s="5" t="s">
        <v>4</v>
      </c>
      <c r="D113" s="5" t="s">
        <v>5</v>
      </c>
      <c r="E113" s="4">
        <v>3000</v>
      </c>
    </row>
    <row r="114" spans="1:5" ht="15" x14ac:dyDescent="0.25">
      <c r="A114" s="5">
        <v>160</v>
      </c>
      <c r="B114" s="4" t="s">
        <v>521</v>
      </c>
      <c r="C114" s="5" t="s">
        <v>4</v>
      </c>
      <c r="D114" s="5" t="s">
        <v>5</v>
      </c>
      <c r="E114" s="4">
        <v>1300</v>
      </c>
    </row>
    <row r="115" spans="1:5" ht="15" x14ac:dyDescent="0.25">
      <c r="A115" s="5">
        <v>161</v>
      </c>
      <c r="B115" s="4" t="s">
        <v>525</v>
      </c>
      <c r="C115" s="5" t="s">
        <v>4</v>
      </c>
      <c r="D115" s="5" t="s">
        <v>5</v>
      </c>
      <c r="E115" s="4">
        <v>5600</v>
      </c>
    </row>
    <row r="116" spans="1:5" ht="30" x14ac:dyDescent="0.25">
      <c r="A116" s="5">
        <v>162</v>
      </c>
      <c r="B116" s="4" t="s">
        <v>529</v>
      </c>
      <c r="C116" s="5" t="s">
        <v>4</v>
      </c>
      <c r="D116" s="5" t="s">
        <v>5</v>
      </c>
      <c r="E116" s="4">
        <v>60000</v>
      </c>
    </row>
    <row r="117" spans="1:5" ht="45" x14ac:dyDescent="0.25">
      <c r="A117" s="5">
        <v>164</v>
      </c>
      <c r="B117" s="4" t="s">
        <v>537</v>
      </c>
      <c r="C117" s="5" t="s">
        <v>4</v>
      </c>
      <c r="D117" s="5" t="s">
        <v>5</v>
      </c>
      <c r="E117" s="4">
        <v>6200</v>
      </c>
    </row>
    <row r="118" spans="1:5" ht="15" x14ac:dyDescent="0.25">
      <c r="A118" s="5">
        <v>165</v>
      </c>
      <c r="B118" s="4" t="s">
        <v>541</v>
      </c>
      <c r="C118" s="5" t="s">
        <v>4</v>
      </c>
      <c r="D118" s="5" t="s">
        <v>5</v>
      </c>
      <c r="E118" s="4">
        <v>60</v>
      </c>
    </row>
    <row r="119" spans="1:5" ht="15" x14ac:dyDescent="0.25">
      <c r="A119" s="5">
        <v>166</v>
      </c>
      <c r="B119" s="4" t="s">
        <v>546</v>
      </c>
      <c r="C119" s="5" t="s">
        <v>4</v>
      </c>
      <c r="D119" s="5" t="s">
        <v>5</v>
      </c>
      <c r="E119" s="4">
        <v>1500</v>
      </c>
    </row>
    <row r="120" spans="1:5" ht="45" x14ac:dyDescent="0.25">
      <c r="A120" s="5">
        <v>167</v>
      </c>
      <c r="B120" s="4" t="s">
        <v>547</v>
      </c>
      <c r="C120" s="5" t="s">
        <v>4</v>
      </c>
      <c r="D120" s="5" t="s">
        <v>5</v>
      </c>
      <c r="E120" s="4">
        <v>1200</v>
      </c>
    </row>
    <row r="121" spans="1:5" ht="15" x14ac:dyDescent="0.25">
      <c r="A121" s="5">
        <v>168</v>
      </c>
      <c r="B121" s="4" t="s">
        <v>548</v>
      </c>
      <c r="C121" s="5" t="s">
        <v>4</v>
      </c>
      <c r="D121" s="5" t="s">
        <v>5</v>
      </c>
      <c r="E121" s="4">
        <v>2400</v>
      </c>
    </row>
    <row r="122" spans="1:5" ht="15" x14ac:dyDescent="0.25">
      <c r="A122" s="5">
        <v>172</v>
      </c>
      <c r="B122" s="4" t="s">
        <v>564</v>
      </c>
      <c r="C122" s="5" t="s">
        <v>4</v>
      </c>
      <c r="D122" s="5" t="s">
        <v>5</v>
      </c>
      <c r="E122" s="4">
        <v>50</v>
      </c>
    </row>
    <row r="123" spans="1:5" ht="15" x14ac:dyDescent="0.25">
      <c r="A123" s="5">
        <v>173</v>
      </c>
      <c r="B123" s="4" t="s">
        <v>568</v>
      </c>
      <c r="C123" s="5" t="s">
        <v>4</v>
      </c>
      <c r="D123" s="5" t="s">
        <v>5</v>
      </c>
      <c r="E123" s="4">
        <v>1000</v>
      </c>
    </row>
    <row r="124" spans="1:5" ht="15" x14ac:dyDescent="0.25">
      <c r="A124" s="5">
        <v>174</v>
      </c>
      <c r="B124" s="4" t="s">
        <v>572</v>
      </c>
      <c r="C124" s="5" t="s">
        <v>4</v>
      </c>
      <c r="D124" s="5" t="s">
        <v>5</v>
      </c>
      <c r="E124" s="4">
        <v>500</v>
      </c>
    </row>
    <row r="125" spans="1:5" ht="15" x14ac:dyDescent="0.25">
      <c r="A125" s="5">
        <v>175</v>
      </c>
      <c r="B125" s="4" t="s">
        <v>576</v>
      </c>
      <c r="C125" s="5" t="s">
        <v>4</v>
      </c>
      <c r="D125" s="5" t="s">
        <v>5</v>
      </c>
      <c r="E125" s="4">
        <v>22000</v>
      </c>
    </row>
    <row r="126" spans="1:5" ht="30" x14ac:dyDescent="0.25">
      <c r="A126" s="5">
        <v>176</v>
      </c>
      <c r="B126" s="4" t="s">
        <v>580</v>
      </c>
      <c r="C126" s="5" t="s">
        <v>4</v>
      </c>
      <c r="D126" s="5" t="s">
        <v>5</v>
      </c>
      <c r="E126" s="4">
        <v>14500</v>
      </c>
    </row>
    <row r="127" spans="1:5" ht="15" x14ac:dyDescent="0.25">
      <c r="A127" s="5">
        <v>178</v>
      </c>
      <c r="B127" s="4" t="s">
        <v>588</v>
      </c>
      <c r="C127" s="5" t="s">
        <v>4</v>
      </c>
      <c r="D127" s="5" t="s">
        <v>5</v>
      </c>
      <c r="E127" s="4">
        <v>19000</v>
      </c>
    </row>
    <row r="128" spans="1:5" ht="15" x14ac:dyDescent="0.25">
      <c r="A128" s="5">
        <v>179</v>
      </c>
      <c r="B128" s="4" t="s">
        <v>592</v>
      </c>
      <c r="C128" s="5" t="s">
        <v>4</v>
      </c>
      <c r="D128" s="5" t="s">
        <v>5</v>
      </c>
      <c r="E128" s="4">
        <v>2400</v>
      </c>
    </row>
    <row r="129" spans="1:5" ht="30" x14ac:dyDescent="0.25">
      <c r="A129" s="5">
        <v>180</v>
      </c>
      <c r="B129" s="4" t="s">
        <v>596</v>
      </c>
      <c r="C129" s="5" t="s">
        <v>4</v>
      </c>
      <c r="D129" s="5" t="s">
        <v>5</v>
      </c>
      <c r="E129" s="4">
        <v>1600</v>
      </c>
    </row>
    <row r="130" spans="1:5" ht="15" x14ac:dyDescent="0.25">
      <c r="A130" s="5">
        <v>182</v>
      </c>
      <c r="B130" s="4" t="s">
        <v>604</v>
      </c>
      <c r="C130" s="5" t="s">
        <v>4</v>
      </c>
      <c r="D130" s="5" t="s">
        <v>5</v>
      </c>
      <c r="E130" s="4">
        <v>2700</v>
      </c>
    </row>
    <row r="131" spans="1:5" ht="15" x14ac:dyDescent="0.25">
      <c r="A131" s="5">
        <v>183</v>
      </c>
      <c r="B131" s="4" t="s">
        <v>608</v>
      </c>
      <c r="C131" s="5" t="s">
        <v>4</v>
      </c>
      <c r="D131" s="5" t="s">
        <v>5</v>
      </c>
      <c r="E131" s="4">
        <v>510</v>
      </c>
    </row>
    <row r="132" spans="1:5" ht="30" x14ac:dyDescent="0.25">
      <c r="A132" s="5">
        <v>184</v>
      </c>
      <c r="B132" s="4" t="s">
        <v>609</v>
      </c>
      <c r="C132" s="5" t="s">
        <v>4</v>
      </c>
      <c r="D132" s="5" t="s">
        <v>5</v>
      </c>
      <c r="E132" s="4">
        <v>1000</v>
      </c>
    </row>
    <row r="133" spans="1:5" ht="15" x14ac:dyDescent="0.25">
      <c r="A133" s="5">
        <v>185</v>
      </c>
      <c r="B133" s="4" t="s">
        <v>610</v>
      </c>
      <c r="C133" s="5" t="s">
        <v>4</v>
      </c>
      <c r="D133" s="5" t="s">
        <v>5</v>
      </c>
      <c r="E133" s="4">
        <v>120</v>
      </c>
    </row>
    <row r="134" spans="1:5" ht="30" x14ac:dyDescent="0.25">
      <c r="A134" s="5">
        <v>187</v>
      </c>
      <c r="B134" s="4" t="s">
        <v>615</v>
      </c>
      <c r="C134" s="5" t="s">
        <v>4</v>
      </c>
      <c r="D134" s="5" t="s">
        <v>5</v>
      </c>
      <c r="E134" s="4">
        <v>780</v>
      </c>
    </row>
    <row r="135" spans="1:5" ht="30" x14ac:dyDescent="0.25">
      <c r="A135" s="5">
        <v>193</v>
      </c>
      <c r="B135" s="4" t="s">
        <v>630</v>
      </c>
      <c r="C135" s="5" t="s">
        <v>100</v>
      </c>
      <c r="D135" s="5" t="s">
        <v>5</v>
      </c>
      <c r="E135" s="4">
        <v>1000</v>
      </c>
    </row>
    <row r="136" spans="1:5" ht="30" x14ac:dyDescent="0.25">
      <c r="A136" s="5">
        <v>194</v>
      </c>
      <c r="B136" s="4" t="s">
        <v>634</v>
      </c>
      <c r="C136" s="5" t="s">
        <v>100</v>
      </c>
      <c r="D136" s="5" t="s">
        <v>5</v>
      </c>
      <c r="E136" s="4">
        <v>1100</v>
      </c>
    </row>
    <row r="137" spans="1:5" ht="30" x14ac:dyDescent="0.25">
      <c r="A137" s="5">
        <v>195</v>
      </c>
      <c r="B137" s="4" t="s">
        <v>638</v>
      </c>
      <c r="C137" s="5" t="s">
        <v>100</v>
      </c>
      <c r="D137" s="5" t="s">
        <v>5</v>
      </c>
      <c r="E137" s="4">
        <v>1200</v>
      </c>
    </row>
    <row r="138" spans="1:5" ht="30" x14ac:dyDescent="0.25">
      <c r="A138" s="5">
        <v>197</v>
      </c>
      <c r="B138" s="4" t="s">
        <v>645</v>
      </c>
      <c r="C138" s="5"/>
      <c r="D138" s="5" t="s">
        <v>5</v>
      </c>
      <c r="E138" s="4">
        <v>600</v>
      </c>
    </row>
    <row r="139" spans="1:5" ht="30" x14ac:dyDescent="0.25">
      <c r="A139" s="5"/>
      <c r="B139" s="4" t="s">
        <v>414</v>
      </c>
      <c r="C139" s="5" t="s">
        <v>4</v>
      </c>
      <c r="D139" s="5" t="s">
        <v>5</v>
      </c>
      <c r="E139" s="4">
        <v>1200</v>
      </c>
    </row>
    <row r="140" spans="1:5" ht="15" x14ac:dyDescent="0.25">
      <c r="A140" s="5"/>
      <c r="B140" s="4" t="s">
        <v>665</v>
      </c>
      <c r="C140" s="5"/>
      <c r="D140" s="5" t="s">
        <v>5</v>
      </c>
      <c r="E140" s="4">
        <v>50</v>
      </c>
    </row>
    <row r="141" spans="1:5" ht="15" x14ac:dyDescent="0.25">
      <c r="A141" s="5"/>
      <c r="B141" s="4" t="s">
        <v>666</v>
      </c>
      <c r="C141" s="5"/>
      <c r="D141" s="5" t="s">
        <v>5</v>
      </c>
      <c r="E141" s="4">
        <v>250</v>
      </c>
    </row>
    <row r="142" spans="1:5" ht="30" x14ac:dyDescent="0.25">
      <c r="A142" s="5"/>
      <c r="B142" s="4" t="s">
        <v>668</v>
      </c>
      <c r="C142" s="5"/>
      <c r="D142" s="5" t="s">
        <v>5</v>
      </c>
      <c r="E142" s="4">
        <v>100</v>
      </c>
    </row>
    <row r="143" spans="1:5" ht="30" x14ac:dyDescent="0.25">
      <c r="A143" s="5"/>
      <c r="B143" s="4" t="s">
        <v>670</v>
      </c>
      <c r="C143" s="5"/>
      <c r="D143" s="5" t="s">
        <v>5</v>
      </c>
      <c r="E143" s="4">
        <v>150</v>
      </c>
    </row>
    <row r="144" spans="1:5" x14ac:dyDescent="0.3">
      <c r="A144" s="3"/>
      <c r="B144" s="12" t="s">
        <v>659</v>
      </c>
      <c r="C144" s="10"/>
      <c r="D144" s="3"/>
      <c r="E144" s="3"/>
    </row>
    <row r="148" spans="5:5" x14ac:dyDescent="0.3">
      <c r="E148" s="16"/>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topLeftCell="A82" workbookViewId="0">
      <selection activeCell="E103" sqref="E103"/>
    </sheetView>
  </sheetViews>
  <sheetFormatPr defaultRowHeight="15.75" x14ac:dyDescent="0.3"/>
  <cols>
    <col min="1" max="1" width="4.7109375" style="1" customWidth="1"/>
    <col min="2" max="2" width="26.42578125" style="1" customWidth="1"/>
    <col min="3" max="3" width="7" style="2" hidden="1" customWidth="1"/>
    <col min="4" max="4" width="9.140625" style="1"/>
    <col min="5" max="5" width="14.5703125" style="1" customWidth="1"/>
  </cols>
  <sheetData>
    <row r="1" spans="1:5" ht="25.5" x14ac:dyDescent="0.25">
      <c r="A1" s="8" t="s">
        <v>661</v>
      </c>
      <c r="B1" s="8" t="s">
        <v>654</v>
      </c>
      <c r="C1" s="8" t="s">
        <v>0</v>
      </c>
      <c r="D1" s="8" t="s">
        <v>1</v>
      </c>
      <c r="E1" s="8" t="s">
        <v>657</v>
      </c>
    </row>
    <row r="2" spans="1:5" ht="15" x14ac:dyDescent="0.25">
      <c r="A2" s="5">
        <v>1</v>
      </c>
      <c r="B2" s="4" t="s">
        <v>3</v>
      </c>
      <c r="C2" s="5" t="s">
        <v>4</v>
      </c>
      <c r="D2" s="5" t="s">
        <v>5</v>
      </c>
      <c r="E2" s="4">
        <v>100</v>
      </c>
    </row>
    <row r="3" spans="1:5" ht="45" x14ac:dyDescent="0.25">
      <c r="A3" s="5">
        <v>3</v>
      </c>
      <c r="B3" s="4" t="s">
        <v>8</v>
      </c>
      <c r="C3" s="5" t="s">
        <v>4</v>
      </c>
      <c r="D3" s="5" t="s">
        <v>5</v>
      </c>
      <c r="E3" s="4">
        <v>200</v>
      </c>
    </row>
    <row r="4" spans="1:5" ht="15" x14ac:dyDescent="0.25">
      <c r="A4" s="5">
        <v>5</v>
      </c>
      <c r="B4" s="4" t="s">
        <v>13</v>
      </c>
      <c r="C4" s="5" t="s">
        <v>4</v>
      </c>
      <c r="D4" s="5" t="s">
        <v>5</v>
      </c>
      <c r="E4" s="4">
        <v>3000</v>
      </c>
    </row>
    <row r="5" spans="1:5" ht="30" x14ac:dyDescent="0.25">
      <c r="A5" s="5">
        <v>7</v>
      </c>
      <c r="B5" s="4" t="s">
        <v>19</v>
      </c>
      <c r="C5" s="5" t="s">
        <v>4</v>
      </c>
      <c r="D5" s="5" t="s">
        <v>5</v>
      </c>
      <c r="E5" s="4">
        <v>50</v>
      </c>
    </row>
    <row r="6" spans="1:5" ht="30" x14ac:dyDescent="0.25">
      <c r="A6" s="5">
        <v>14</v>
      </c>
      <c r="B6" s="4" t="s">
        <v>36</v>
      </c>
      <c r="C6" s="5" t="s">
        <v>4</v>
      </c>
      <c r="D6" s="5" t="s">
        <v>5</v>
      </c>
      <c r="E6" s="4">
        <v>7500</v>
      </c>
    </row>
    <row r="7" spans="1:5" ht="30" x14ac:dyDescent="0.25">
      <c r="A7" s="5">
        <v>15</v>
      </c>
      <c r="B7" s="4" t="s">
        <v>37</v>
      </c>
      <c r="C7" s="5" t="s">
        <v>4</v>
      </c>
      <c r="D7" s="5" t="s">
        <v>5</v>
      </c>
      <c r="E7" s="4">
        <v>500</v>
      </c>
    </row>
    <row r="8" spans="1:5" ht="45" x14ac:dyDescent="0.25">
      <c r="A8" s="5">
        <v>16</v>
      </c>
      <c r="B8" s="4" t="s">
        <v>38</v>
      </c>
      <c r="C8" s="5" t="s">
        <v>4</v>
      </c>
      <c r="D8" s="5" t="s">
        <v>5</v>
      </c>
      <c r="E8" s="4">
        <v>10</v>
      </c>
    </row>
    <row r="9" spans="1:5" ht="45" x14ac:dyDescent="0.25">
      <c r="A9" s="5">
        <v>17</v>
      </c>
      <c r="B9" s="4" t="s">
        <v>40</v>
      </c>
      <c r="C9" s="5" t="s">
        <v>4</v>
      </c>
      <c r="D9" s="5" t="s">
        <v>5</v>
      </c>
      <c r="E9" s="4">
        <v>10</v>
      </c>
    </row>
    <row r="10" spans="1:5" ht="45" x14ac:dyDescent="0.25">
      <c r="A10" s="5">
        <v>18</v>
      </c>
      <c r="B10" s="4" t="s">
        <v>42</v>
      </c>
      <c r="C10" s="5" t="s">
        <v>4</v>
      </c>
      <c r="D10" s="5" t="s">
        <v>5</v>
      </c>
      <c r="E10" s="4">
        <v>110</v>
      </c>
    </row>
    <row r="11" spans="1:5" ht="15" x14ac:dyDescent="0.25">
      <c r="A11" s="5">
        <v>19</v>
      </c>
      <c r="B11" s="4" t="s">
        <v>44</v>
      </c>
      <c r="C11" s="5" t="s">
        <v>4</v>
      </c>
      <c r="D11" s="5" t="s">
        <v>5</v>
      </c>
      <c r="E11" s="4">
        <v>200</v>
      </c>
    </row>
    <row r="12" spans="1:5" ht="30" x14ac:dyDescent="0.25">
      <c r="A12" s="5">
        <v>20</v>
      </c>
      <c r="B12" s="4" t="s">
        <v>45</v>
      </c>
      <c r="C12" s="5" t="s">
        <v>4</v>
      </c>
      <c r="D12" s="5" t="s">
        <v>5</v>
      </c>
      <c r="E12" s="17">
        <v>150</v>
      </c>
    </row>
    <row r="13" spans="1:5" ht="15" x14ac:dyDescent="0.25">
      <c r="A13" s="5">
        <v>22</v>
      </c>
      <c r="B13" s="4" t="s">
        <v>50</v>
      </c>
      <c r="C13" s="5" t="s">
        <v>4</v>
      </c>
      <c r="D13" s="5" t="s">
        <v>5</v>
      </c>
      <c r="E13" s="4">
        <v>1000</v>
      </c>
    </row>
    <row r="14" spans="1:5" ht="15" x14ac:dyDescent="0.25">
      <c r="A14" s="5">
        <v>26</v>
      </c>
      <c r="B14" s="4" t="s">
        <v>58</v>
      </c>
      <c r="C14" s="5" t="s">
        <v>4</v>
      </c>
      <c r="D14" s="5" t="s">
        <v>5</v>
      </c>
      <c r="E14" s="4">
        <v>1200</v>
      </c>
    </row>
    <row r="15" spans="1:5" ht="15" x14ac:dyDescent="0.25">
      <c r="A15" s="5">
        <v>28</v>
      </c>
      <c r="B15" s="4" t="s">
        <v>66</v>
      </c>
      <c r="C15" s="5" t="s">
        <v>4</v>
      </c>
      <c r="D15" s="5" t="s">
        <v>5</v>
      </c>
      <c r="E15" s="4">
        <v>4000</v>
      </c>
    </row>
    <row r="16" spans="1:5" ht="45" x14ac:dyDescent="0.25">
      <c r="A16" s="5">
        <v>29</v>
      </c>
      <c r="B16" s="4" t="s">
        <v>70</v>
      </c>
      <c r="C16" s="5" t="s">
        <v>4</v>
      </c>
      <c r="D16" s="5" t="s">
        <v>5</v>
      </c>
      <c r="E16" s="4">
        <v>250</v>
      </c>
    </row>
    <row r="17" spans="1:5" ht="15" x14ac:dyDescent="0.25">
      <c r="A17" s="5">
        <v>30</v>
      </c>
      <c r="B17" s="4" t="s">
        <v>74</v>
      </c>
      <c r="C17" s="5" t="s">
        <v>4</v>
      </c>
      <c r="D17" s="5" t="s">
        <v>5</v>
      </c>
      <c r="E17" s="4">
        <v>700</v>
      </c>
    </row>
    <row r="18" spans="1:5" ht="15" x14ac:dyDescent="0.25">
      <c r="A18" s="5">
        <v>32</v>
      </c>
      <c r="B18" s="4" t="s">
        <v>84</v>
      </c>
      <c r="C18" s="5" t="s">
        <v>4</v>
      </c>
      <c r="D18" s="5" t="s">
        <v>5</v>
      </c>
      <c r="E18" s="4">
        <v>210</v>
      </c>
    </row>
    <row r="19" spans="1:5" ht="15" x14ac:dyDescent="0.25">
      <c r="A19" s="5">
        <v>37</v>
      </c>
      <c r="B19" s="4" t="s">
        <v>111</v>
      </c>
      <c r="C19" s="5" t="s">
        <v>4</v>
      </c>
      <c r="D19" s="5" t="s">
        <v>5</v>
      </c>
      <c r="E19" s="4">
        <v>3700</v>
      </c>
    </row>
    <row r="20" spans="1:5" ht="15" x14ac:dyDescent="0.25">
      <c r="A20" s="5">
        <v>39</v>
      </c>
      <c r="B20" s="4" t="s">
        <v>116</v>
      </c>
      <c r="C20" s="5" t="s">
        <v>4</v>
      </c>
      <c r="D20" s="5" t="s">
        <v>5</v>
      </c>
      <c r="E20" s="17">
        <v>200</v>
      </c>
    </row>
    <row r="21" spans="1:5" ht="30" x14ac:dyDescent="0.25">
      <c r="A21" s="5">
        <v>44</v>
      </c>
      <c r="B21" s="4" t="s">
        <v>136</v>
      </c>
      <c r="C21" s="5" t="s">
        <v>4</v>
      </c>
      <c r="D21" s="5" t="s">
        <v>5</v>
      </c>
      <c r="E21" s="4">
        <v>700</v>
      </c>
    </row>
    <row r="22" spans="1:5" ht="30" x14ac:dyDescent="0.25">
      <c r="A22" s="5">
        <v>48</v>
      </c>
      <c r="B22" s="4" t="s">
        <v>152</v>
      </c>
      <c r="C22" s="5" t="s">
        <v>4</v>
      </c>
      <c r="D22" s="5" t="s">
        <v>5</v>
      </c>
      <c r="E22" s="4">
        <v>150</v>
      </c>
    </row>
    <row r="23" spans="1:5" ht="15" x14ac:dyDescent="0.25">
      <c r="A23" s="5">
        <v>50</v>
      </c>
      <c r="B23" s="4" t="s">
        <v>160</v>
      </c>
      <c r="C23" s="5" t="s">
        <v>4</v>
      </c>
      <c r="D23" s="5" t="s">
        <v>5</v>
      </c>
      <c r="E23" s="4">
        <v>120</v>
      </c>
    </row>
    <row r="24" spans="1:5" ht="15" x14ac:dyDescent="0.25">
      <c r="A24" s="5">
        <v>52</v>
      </c>
      <c r="B24" s="4" t="s">
        <v>169</v>
      </c>
      <c r="C24" s="5" t="s">
        <v>4</v>
      </c>
      <c r="D24" s="5" t="s">
        <v>5</v>
      </c>
      <c r="E24" s="4">
        <v>240</v>
      </c>
    </row>
    <row r="25" spans="1:5" ht="15" x14ac:dyDescent="0.25">
      <c r="A25" s="5">
        <v>53</v>
      </c>
      <c r="B25" s="4" t="s">
        <v>173</v>
      </c>
      <c r="C25" s="5" t="s">
        <v>4</v>
      </c>
      <c r="D25" s="5" t="s">
        <v>5</v>
      </c>
      <c r="E25" s="4">
        <v>11000</v>
      </c>
    </row>
    <row r="26" spans="1:5" ht="15" x14ac:dyDescent="0.25">
      <c r="A26" s="5">
        <v>57</v>
      </c>
      <c r="B26" s="4" t="s">
        <v>188</v>
      </c>
      <c r="C26" s="5" t="s">
        <v>4</v>
      </c>
      <c r="D26" s="5" t="s">
        <v>5</v>
      </c>
      <c r="E26" s="4">
        <v>200</v>
      </c>
    </row>
    <row r="27" spans="1:5" ht="15" x14ac:dyDescent="0.25">
      <c r="A27" s="5">
        <v>58</v>
      </c>
      <c r="B27" s="4" t="s">
        <v>192</v>
      </c>
      <c r="C27" s="5" t="s">
        <v>4</v>
      </c>
      <c r="D27" s="5" t="s">
        <v>5</v>
      </c>
      <c r="E27" s="4">
        <v>400</v>
      </c>
    </row>
    <row r="28" spans="1:5" ht="15" x14ac:dyDescent="0.25">
      <c r="A28" s="5">
        <v>61</v>
      </c>
      <c r="B28" s="4" t="s">
        <v>203</v>
      </c>
      <c r="C28" s="5" t="s">
        <v>4</v>
      </c>
      <c r="D28" s="5" t="s">
        <v>5</v>
      </c>
      <c r="E28" s="4">
        <v>1600</v>
      </c>
    </row>
    <row r="29" spans="1:5" ht="15" x14ac:dyDescent="0.25">
      <c r="A29" s="5">
        <v>64</v>
      </c>
      <c r="B29" s="4" t="s">
        <v>215</v>
      </c>
      <c r="C29" s="5" t="s">
        <v>4</v>
      </c>
      <c r="D29" s="5" t="s">
        <v>5</v>
      </c>
      <c r="E29" s="4">
        <v>800</v>
      </c>
    </row>
    <row r="30" spans="1:5" ht="15" x14ac:dyDescent="0.25">
      <c r="A30" s="5">
        <v>66</v>
      </c>
      <c r="B30" s="4" t="s">
        <v>223</v>
      </c>
      <c r="C30" s="5" t="s">
        <v>4</v>
      </c>
      <c r="D30" s="5" t="s">
        <v>5</v>
      </c>
      <c r="E30" s="4">
        <v>3000</v>
      </c>
    </row>
    <row r="31" spans="1:5" ht="30" x14ac:dyDescent="0.25">
      <c r="A31" s="5">
        <v>68</v>
      </c>
      <c r="B31" s="4" t="s">
        <v>232</v>
      </c>
      <c r="C31" s="5" t="s">
        <v>4</v>
      </c>
      <c r="D31" s="5" t="s">
        <v>5</v>
      </c>
      <c r="E31" s="4">
        <v>7500</v>
      </c>
    </row>
    <row r="32" spans="1:5" ht="15" x14ac:dyDescent="0.25">
      <c r="A32" s="5">
        <v>71</v>
      </c>
      <c r="B32" s="4" t="s">
        <v>244</v>
      </c>
      <c r="C32" s="5" t="s">
        <v>4</v>
      </c>
      <c r="D32" s="5" t="s">
        <v>5</v>
      </c>
      <c r="E32" s="4">
        <v>420</v>
      </c>
    </row>
    <row r="33" spans="1:5" ht="15" x14ac:dyDescent="0.25">
      <c r="A33" s="5">
        <v>74</v>
      </c>
      <c r="B33" s="4" t="s">
        <v>250</v>
      </c>
      <c r="C33" s="5" t="s">
        <v>4</v>
      </c>
      <c r="D33" s="5" t="s">
        <v>5</v>
      </c>
      <c r="E33" s="4">
        <v>500</v>
      </c>
    </row>
    <row r="34" spans="1:5" ht="15" x14ac:dyDescent="0.25">
      <c r="A34" s="5">
        <v>75</v>
      </c>
      <c r="B34" s="4" t="s">
        <v>254</v>
      </c>
      <c r="C34" s="5" t="s">
        <v>4</v>
      </c>
      <c r="D34" s="5" t="s">
        <v>5</v>
      </c>
      <c r="E34" s="4">
        <v>3600</v>
      </c>
    </row>
    <row r="35" spans="1:5" ht="15" x14ac:dyDescent="0.25">
      <c r="A35" s="5">
        <v>80</v>
      </c>
      <c r="B35" s="4" t="s">
        <v>275</v>
      </c>
      <c r="C35" s="5" t="s">
        <v>4</v>
      </c>
      <c r="D35" s="5" t="s">
        <v>5</v>
      </c>
      <c r="E35" s="4">
        <v>300</v>
      </c>
    </row>
    <row r="36" spans="1:5" ht="15" x14ac:dyDescent="0.25">
      <c r="A36" s="5">
        <v>81</v>
      </c>
      <c r="B36" s="4" t="s">
        <v>279</v>
      </c>
      <c r="C36" s="5" t="s">
        <v>4</v>
      </c>
      <c r="D36" s="5" t="s">
        <v>5</v>
      </c>
      <c r="E36" s="4">
        <v>1000</v>
      </c>
    </row>
    <row r="37" spans="1:5" ht="15" x14ac:dyDescent="0.25">
      <c r="A37" s="5">
        <v>82</v>
      </c>
      <c r="B37" s="4" t="s">
        <v>283</v>
      </c>
      <c r="C37" s="5" t="s">
        <v>4</v>
      </c>
      <c r="D37" s="5" t="s">
        <v>5</v>
      </c>
      <c r="E37" s="4">
        <v>8</v>
      </c>
    </row>
    <row r="38" spans="1:5" ht="15" x14ac:dyDescent="0.25">
      <c r="A38" s="5">
        <v>84</v>
      </c>
      <c r="B38" s="4" t="s">
        <v>293</v>
      </c>
      <c r="C38" s="5" t="s">
        <v>4</v>
      </c>
      <c r="D38" s="5" t="s">
        <v>5</v>
      </c>
      <c r="E38" s="4">
        <v>1700</v>
      </c>
    </row>
    <row r="39" spans="1:5" ht="30" x14ac:dyDescent="0.25">
      <c r="A39" s="5">
        <v>85</v>
      </c>
      <c r="B39" s="4" t="s">
        <v>298</v>
      </c>
      <c r="C39" s="5" t="s">
        <v>4</v>
      </c>
      <c r="D39" s="5" t="s">
        <v>5</v>
      </c>
      <c r="E39" s="4">
        <v>5000</v>
      </c>
    </row>
    <row r="40" spans="1:5" ht="15" x14ac:dyDescent="0.25">
      <c r="A40" s="5">
        <v>86</v>
      </c>
      <c r="B40" s="4" t="s">
        <v>302</v>
      </c>
      <c r="C40" s="5" t="s">
        <v>4</v>
      </c>
      <c r="D40" s="5" t="s">
        <v>5</v>
      </c>
      <c r="E40" s="4">
        <v>300</v>
      </c>
    </row>
    <row r="41" spans="1:5" ht="15" x14ac:dyDescent="0.25">
      <c r="A41" s="5">
        <v>87</v>
      </c>
      <c r="B41" s="4" t="s">
        <v>307</v>
      </c>
      <c r="C41" s="5" t="s">
        <v>4</v>
      </c>
      <c r="D41" s="5" t="s">
        <v>5</v>
      </c>
      <c r="E41" s="4">
        <v>2000</v>
      </c>
    </row>
    <row r="42" spans="1:5" ht="15" x14ac:dyDescent="0.25">
      <c r="A42" s="5">
        <v>88</v>
      </c>
      <c r="B42" s="4" t="s">
        <v>312</v>
      </c>
      <c r="C42" s="5" t="s">
        <v>4</v>
      </c>
      <c r="D42" s="5" t="s">
        <v>5</v>
      </c>
      <c r="E42" s="4">
        <v>400</v>
      </c>
    </row>
    <row r="43" spans="1:5" ht="15" x14ac:dyDescent="0.25">
      <c r="A43" s="5">
        <v>89</v>
      </c>
      <c r="B43" s="4" t="s">
        <v>316</v>
      </c>
      <c r="C43" s="5" t="s">
        <v>4</v>
      </c>
      <c r="D43" s="5" t="s">
        <v>5</v>
      </c>
      <c r="E43" s="4">
        <v>1000</v>
      </c>
    </row>
    <row r="44" spans="1:5" ht="15" x14ac:dyDescent="0.25">
      <c r="A44" s="5">
        <v>90</v>
      </c>
      <c r="B44" s="4" t="s">
        <v>320</v>
      </c>
      <c r="C44" s="5" t="s">
        <v>4</v>
      </c>
      <c r="D44" s="5" t="s">
        <v>5</v>
      </c>
      <c r="E44" s="4">
        <v>8000</v>
      </c>
    </row>
    <row r="45" spans="1:5" ht="30" x14ac:dyDescent="0.25">
      <c r="A45" s="5">
        <v>92</v>
      </c>
      <c r="B45" s="4" t="s">
        <v>328</v>
      </c>
      <c r="C45" s="5" t="s">
        <v>4</v>
      </c>
      <c r="D45" s="5" t="s">
        <v>5</v>
      </c>
      <c r="E45" s="4">
        <v>50</v>
      </c>
    </row>
    <row r="46" spans="1:5" ht="30" x14ac:dyDescent="0.25">
      <c r="A46" s="5">
        <v>93</v>
      </c>
      <c r="B46" s="4" t="s">
        <v>332</v>
      </c>
      <c r="C46" s="5" t="s">
        <v>4</v>
      </c>
      <c r="D46" s="5" t="s">
        <v>5</v>
      </c>
      <c r="E46" s="4">
        <v>15</v>
      </c>
    </row>
    <row r="47" spans="1:5" ht="30" x14ac:dyDescent="0.25">
      <c r="A47" s="5">
        <v>94</v>
      </c>
      <c r="B47" s="4" t="s">
        <v>333</v>
      </c>
      <c r="C47" s="5" t="s">
        <v>4</v>
      </c>
      <c r="D47" s="5" t="s">
        <v>5</v>
      </c>
      <c r="E47" s="4">
        <v>600</v>
      </c>
    </row>
    <row r="48" spans="1:5" ht="45" x14ac:dyDescent="0.25">
      <c r="A48" s="5">
        <v>96</v>
      </c>
      <c r="B48" s="4" t="s">
        <v>341</v>
      </c>
      <c r="C48" s="5" t="s">
        <v>4</v>
      </c>
      <c r="D48" s="5" t="s">
        <v>5</v>
      </c>
      <c r="E48" s="4">
        <v>300</v>
      </c>
    </row>
    <row r="49" spans="1:5" ht="15" x14ac:dyDescent="0.25">
      <c r="A49" s="5">
        <v>97</v>
      </c>
      <c r="B49" s="4" t="s">
        <v>345</v>
      </c>
      <c r="C49" s="5" t="s">
        <v>4</v>
      </c>
      <c r="D49" s="5" t="s">
        <v>5</v>
      </c>
      <c r="E49" s="4">
        <v>360</v>
      </c>
    </row>
    <row r="50" spans="1:5" ht="15" x14ac:dyDescent="0.25">
      <c r="A50" s="5">
        <v>98</v>
      </c>
      <c r="B50" s="4" t="s">
        <v>349</v>
      </c>
      <c r="C50" s="5" t="s">
        <v>4</v>
      </c>
      <c r="D50" s="5" t="s">
        <v>5</v>
      </c>
      <c r="E50" s="4">
        <v>50</v>
      </c>
    </row>
    <row r="51" spans="1:5" ht="15" x14ac:dyDescent="0.25">
      <c r="A51" s="5">
        <v>99</v>
      </c>
      <c r="B51" s="4" t="s">
        <v>350</v>
      </c>
      <c r="C51" s="5" t="s">
        <v>4</v>
      </c>
      <c r="D51" s="5" t="s">
        <v>5</v>
      </c>
      <c r="E51" s="4">
        <v>400</v>
      </c>
    </row>
    <row r="52" spans="1:5" ht="15" x14ac:dyDescent="0.25">
      <c r="A52" s="5">
        <v>105</v>
      </c>
      <c r="B52" s="4" t="s">
        <v>362</v>
      </c>
      <c r="C52" s="5" t="s">
        <v>4</v>
      </c>
      <c r="D52" s="5" t="s">
        <v>5</v>
      </c>
      <c r="E52" s="4">
        <v>250</v>
      </c>
    </row>
    <row r="53" spans="1:5" ht="15" x14ac:dyDescent="0.25">
      <c r="A53" s="5">
        <v>111</v>
      </c>
      <c r="B53" s="4" t="s">
        <v>371</v>
      </c>
      <c r="C53" s="5" t="s">
        <v>4</v>
      </c>
      <c r="D53" s="5" t="s">
        <v>5</v>
      </c>
      <c r="E53" s="4">
        <v>500</v>
      </c>
    </row>
    <row r="54" spans="1:5" ht="15" x14ac:dyDescent="0.25">
      <c r="A54" s="5">
        <v>113</v>
      </c>
      <c r="B54" s="4" t="s">
        <v>376</v>
      </c>
      <c r="C54" s="5" t="s">
        <v>4</v>
      </c>
      <c r="D54" s="5" t="s">
        <v>5</v>
      </c>
      <c r="E54" s="4">
        <v>600</v>
      </c>
    </row>
    <row r="55" spans="1:5" ht="30" x14ac:dyDescent="0.25">
      <c r="A55" s="5">
        <v>115</v>
      </c>
      <c r="B55" s="4" t="s">
        <v>378</v>
      </c>
      <c r="C55" s="5" t="s">
        <v>4</v>
      </c>
      <c r="D55" s="5" t="s">
        <v>5</v>
      </c>
      <c r="E55" s="4">
        <v>400</v>
      </c>
    </row>
    <row r="56" spans="1:5" ht="15" x14ac:dyDescent="0.25">
      <c r="A56" s="5">
        <v>117</v>
      </c>
      <c r="B56" s="4" t="s">
        <v>383</v>
      </c>
      <c r="C56" s="5" t="s">
        <v>4</v>
      </c>
      <c r="D56" s="5" t="s">
        <v>5</v>
      </c>
      <c r="E56" s="4">
        <v>50</v>
      </c>
    </row>
    <row r="57" spans="1:5" ht="30" x14ac:dyDescent="0.25">
      <c r="A57" s="5">
        <v>118</v>
      </c>
      <c r="B57" s="4" t="s">
        <v>384</v>
      </c>
      <c r="C57" s="5" t="s">
        <v>4</v>
      </c>
      <c r="D57" s="5" t="s">
        <v>5</v>
      </c>
      <c r="E57" s="4">
        <v>10</v>
      </c>
    </row>
    <row r="58" spans="1:5" ht="15" x14ac:dyDescent="0.25">
      <c r="A58" s="5">
        <v>120</v>
      </c>
      <c r="B58" s="4" t="s">
        <v>389</v>
      </c>
      <c r="C58" s="5" t="s">
        <v>4</v>
      </c>
      <c r="D58" s="5" t="s">
        <v>5</v>
      </c>
      <c r="E58" s="4">
        <v>5000</v>
      </c>
    </row>
    <row r="59" spans="1:5" ht="15" x14ac:dyDescent="0.25">
      <c r="A59" s="5">
        <v>121</v>
      </c>
      <c r="B59" s="4" t="s">
        <v>393</v>
      </c>
      <c r="C59" s="5" t="s">
        <v>4</v>
      </c>
      <c r="D59" s="5" t="s">
        <v>5</v>
      </c>
      <c r="E59" s="4">
        <v>500</v>
      </c>
    </row>
    <row r="60" spans="1:5" ht="15" x14ac:dyDescent="0.25">
      <c r="A60" s="5">
        <v>122</v>
      </c>
      <c r="B60" s="4" t="s">
        <v>397</v>
      </c>
      <c r="C60" s="5" t="s">
        <v>4</v>
      </c>
      <c r="D60" s="5" t="s">
        <v>5</v>
      </c>
      <c r="E60" s="4">
        <v>2500</v>
      </c>
    </row>
    <row r="61" spans="1:5" ht="15" x14ac:dyDescent="0.25">
      <c r="A61" s="5">
        <v>125</v>
      </c>
      <c r="B61" s="4" t="s">
        <v>407</v>
      </c>
      <c r="C61" s="5" t="s">
        <v>4</v>
      </c>
      <c r="D61" s="5" t="s">
        <v>5</v>
      </c>
      <c r="E61" s="4">
        <v>10</v>
      </c>
    </row>
    <row r="62" spans="1:5" ht="15" x14ac:dyDescent="0.25">
      <c r="A62" s="5">
        <v>126</v>
      </c>
      <c r="B62" s="4" t="s">
        <v>408</v>
      </c>
      <c r="C62" s="5" t="s">
        <v>4</v>
      </c>
      <c r="D62" s="5" t="s">
        <v>5</v>
      </c>
      <c r="E62" s="4">
        <v>20</v>
      </c>
    </row>
    <row r="63" spans="1:5" ht="60" x14ac:dyDescent="0.25">
      <c r="A63" s="5">
        <v>127</v>
      </c>
      <c r="B63" s="4" t="s">
        <v>409</v>
      </c>
      <c r="C63" s="5" t="s">
        <v>4</v>
      </c>
      <c r="D63" s="5" t="s">
        <v>5</v>
      </c>
      <c r="E63" s="4">
        <v>20</v>
      </c>
    </row>
    <row r="64" spans="1:5" ht="30" x14ac:dyDescent="0.25">
      <c r="A64" s="5">
        <v>128</v>
      </c>
      <c r="B64" s="4" t="s">
        <v>410</v>
      </c>
      <c r="C64" s="5" t="s">
        <v>4</v>
      </c>
      <c r="D64" s="5" t="s">
        <v>5</v>
      </c>
      <c r="E64" s="4">
        <v>400</v>
      </c>
    </row>
    <row r="65" spans="1:5" ht="15" x14ac:dyDescent="0.25">
      <c r="A65" s="5">
        <v>130</v>
      </c>
      <c r="B65" s="4" t="s">
        <v>419</v>
      </c>
      <c r="C65" s="5" t="s">
        <v>4</v>
      </c>
      <c r="D65" s="5" t="s">
        <v>5</v>
      </c>
      <c r="E65" s="4">
        <v>4800</v>
      </c>
    </row>
    <row r="66" spans="1:5" ht="15" x14ac:dyDescent="0.25">
      <c r="A66" s="5">
        <v>135</v>
      </c>
      <c r="B66" s="4" t="s">
        <v>433</v>
      </c>
      <c r="C66" s="5" t="s">
        <v>4</v>
      </c>
      <c r="D66" s="5" t="s">
        <v>5</v>
      </c>
      <c r="E66" s="4">
        <v>500</v>
      </c>
    </row>
    <row r="67" spans="1:5" ht="30" x14ac:dyDescent="0.25">
      <c r="A67" s="5">
        <v>139</v>
      </c>
      <c r="B67" s="4" t="s">
        <v>440</v>
      </c>
      <c r="C67" s="5" t="s">
        <v>4</v>
      </c>
      <c r="D67" s="5" t="s">
        <v>5</v>
      </c>
      <c r="E67" s="4">
        <v>500</v>
      </c>
    </row>
    <row r="68" spans="1:5" ht="30" x14ac:dyDescent="0.25">
      <c r="A68" s="5">
        <v>140</v>
      </c>
      <c r="B68" s="4" t="s">
        <v>445</v>
      </c>
      <c r="C68" s="5" t="s">
        <v>4</v>
      </c>
      <c r="D68" s="5" t="s">
        <v>5</v>
      </c>
      <c r="E68" s="4">
        <v>1500</v>
      </c>
    </row>
    <row r="69" spans="1:5" ht="30" x14ac:dyDescent="0.25">
      <c r="A69" s="5">
        <v>143</v>
      </c>
      <c r="B69" s="4" t="s">
        <v>455</v>
      </c>
      <c r="C69" s="5" t="s">
        <v>4</v>
      </c>
      <c r="D69" s="5" t="s">
        <v>5</v>
      </c>
      <c r="E69" s="4">
        <v>800</v>
      </c>
    </row>
    <row r="70" spans="1:5" ht="30" x14ac:dyDescent="0.25">
      <c r="A70" s="5">
        <v>144</v>
      </c>
      <c r="B70" s="4" t="s">
        <v>459</v>
      </c>
      <c r="C70" s="5" t="s">
        <v>4</v>
      </c>
      <c r="D70" s="5" t="s">
        <v>5</v>
      </c>
      <c r="E70" s="4">
        <v>11000</v>
      </c>
    </row>
    <row r="71" spans="1:5" ht="15" x14ac:dyDescent="0.25">
      <c r="A71" s="5">
        <v>145</v>
      </c>
      <c r="B71" s="4" t="s">
        <v>463</v>
      </c>
      <c r="C71" s="5" t="s">
        <v>4</v>
      </c>
      <c r="D71" s="5" t="s">
        <v>5</v>
      </c>
      <c r="E71" s="4">
        <v>100</v>
      </c>
    </row>
    <row r="72" spans="1:5" ht="15" x14ac:dyDescent="0.25">
      <c r="A72" s="5">
        <v>146</v>
      </c>
      <c r="B72" s="4" t="s">
        <v>464</v>
      </c>
      <c r="C72" s="5" t="s">
        <v>4</v>
      </c>
      <c r="D72" s="5" t="s">
        <v>466</v>
      </c>
      <c r="E72" s="4">
        <v>1200</v>
      </c>
    </row>
    <row r="73" spans="1:5" ht="15" x14ac:dyDescent="0.25">
      <c r="A73" s="5">
        <v>147</v>
      </c>
      <c r="B73" s="4" t="s">
        <v>471</v>
      </c>
      <c r="C73" s="5" t="s">
        <v>4</v>
      </c>
      <c r="D73" s="5" t="s">
        <v>5</v>
      </c>
      <c r="E73" s="4">
        <v>40</v>
      </c>
    </row>
    <row r="74" spans="1:5" ht="15" x14ac:dyDescent="0.25">
      <c r="A74" s="5">
        <v>151</v>
      </c>
      <c r="B74" s="4" t="s">
        <v>483</v>
      </c>
      <c r="C74" s="5" t="s">
        <v>4</v>
      </c>
      <c r="D74" s="5" t="s">
        <v>5</v>
      </c>
      <c r="E74" s="4">
        <v>250</v>
      </c>
    </row>
    <row r="75" spans="1:5" ht="15" x14ac:dyDescent="0.25">
      <c r="A75" s="5">
        <v>152</v>
      </c>
      <c r="B75" s="4" t="s">
        <v>487</v>
      </c>
      <c r="C75" s="5" t="s">
        <v>4</v>
      </c>
      <c r="D75" s="5" t="s">
        <v>5</v>
      </c>
      <c r="E75" s="4">
        <v>150</v>
      </c>
    </row>
    <row r="76" spans="1:5" ht="30" x14ac:dyDescent="0.25">
      <c r="A76" s="5">
        <v>155</v>
      </c>
      <c r="B76" s="4" t="s">
        <v>501</v>
      </c>
      <c r="C76" s="5" t="s">
        <v>4</v>
      </c>
      <c r="D76" s="5" t="s">
        <v>5</v>
      </c>
      <c r="E76" s="4">
        <v>600</v>
      </c>
    </row>
    <row r="77" spans="1:5" ht="15" x14ac:dyDescent="0.25">
      <c r="A77" s="5">
        <v>156</v>
      </c>
      <c r="B77" s="4" t="s">
        <v>505</v>
      </c>
      <c r="C77" s="5" t="s">
        <v>4</v>
      </c>
      <c r="D77" s="5" t="s">
        <v>5</v>
      </c>
      <c r="E77" s="4">
        <v>700</v>
      </c>
    </row>
    <row r="78" spans="1:5" ht="15" x14ac:dyDescent="0.25">
      <c r="A78" s="5">
        <v>157</v>
      </c>
      <c r="B78" s="4" t="s">
        <v>509</v>
      </c>
      <c r="C78" s="5" t="s">
        <v>4</v>
      </c>
      <c r="D78" s="5" t="s">
        <v>5</v>
      </c>
      <c r="E78" s="4">
        <v>8500</v>
      </c>
    </row>
    <row r="79" spans="1:5" ht="15" x14ac:dyDescent="0.25">
      <c r="A79" s="5">
        <v>158</v>
      </c>
      <c r="B79" s="4" t="s">
        <v>513</v>
      </c>
      <c r="C79" s="5" t="s">
        <v>4</v>
      </c>
      <c r="D79" s="5" t="s">
        <v>5</v>
      </c>
      <c r="E79" s="4">
        <v>18000</v>
      </c>
    </row>
    <row r="80" spans="1:5" ht="15" x14ac:dyDescent="0.25">
      <c r="A80" s="5">
        <v>161</v>
      </c>
      <c r="B80" s="4" t="s">
        <v>525</v>
      </c>
      <c r="C80" s="5" t="s">
        <v>4</v>
      </c>
      <c r="D80" s="5" t="s">
        <v>5</v>
      </c>
      <c r="E80" s="4">
        <v>6400</v>
      </c>
    </row>
    <row r="81" spans="1:5" ht="45" x14ac:dyDescent="0.25">
      <c r="A81" s="5">
        <v>163</v>
      </c>
      <c r="B81" s="4" t="s">
        <v>533</v>
      </c>
      <c r="C81" s="5" t="s">
        <v>4</v>
      </c>
      <c r="D81" s="5" t="s">
        <v>5</v>
      </c>
      <c r="E81" s="4">
        <v>18000</v>
      </c>
    </row>
    <row r="82" spans="1:5" ht="15" x14ac:dyDescent="0.25">
      <c r="A82" s="5">
        <v>165</v>
      </c>
      <c r="B82" s="4" t="s">
        <v>541</v>
      </c>
      <c r="C82" s="5" t="s">
        <v>4</v>
      </c>
      <c r="D82" s="5" t="s">
        <v>5</v>
      </c>
      <c r="E82" s="4">
        <v>200</v>
      </c>
    </row>
    <row r="83" spans="1:5" ht="30" x14ac:dyDescent="0.25">
      <c r="A83" s="5">
        <v>169</v>
      </c>
      <c r="B83" s="4" t="s">
        <v>552</v>
      </c>
      <c r="C83" s="5" t="s">
        <v>4</v>
      </c>
      <c r="D83" s="5" t="s">
        <v>5</v>
      </c>
      <c r="E83" s="4">
        <v>40</v>
      </c>
    </row>
    <row r="84" spans="1:5" ht="60" x14ac:dyDescent="0.25">
      <c r="A84" s="5">
        <v>170</v>
      </c>
      <c r="B84" s="4" t="s">
        <v>556</v>
      </c>
      <c r="C84" s="5" t="s">
        <v>4</v>
      </c>
      <c r="D84" s="5" t="s">
        <v>5</v>
      </c>
      <c r="E84" s="4">
        <v>750</v>
      </c>
    </row>
    <row r="85" spans="1:5" ht="15" x14ac:dyDescent="0.25">
      <c r="A85" s="5">
        <v>171</v>
      </c>
      <c r="B85" s="4" t="s">
        <v>560</v>
      </c>
      <c r="C85" s="5" t="s">
        <v>4</v>
      </c>
      <c r="D85" s="5" t="s">
        <v>5</v>
      </c>
      <c r="E85" s="4">
        <v>4000</v>
      </c>
    </row>
    <row r="86" spans="1:5" ht="15" x14ac:dyDescent="0.25">
      <c r="A86" s="5">
        <v>174</v>
      </c>
      <c r="B86" s="4" t="s">
        <v>572</v>
      </c>
      <c r="C86" s="5" t="s">
        <v>4</v>
      </c>
      <c r="D86" s="5" t="s">
        <v>5</v>
      </c>
      <c r="E86" s="4">
        <v>6700</v>
      </c>
    </row>
    <row r="87" spans="1:5" ht="15" x14ac:dyDescent="0.25">
      <c r="A87" s="5">
        <v>175</v>
      </c>
      <c r="B87" s="4" t="s">
        <v>576</v>
      </c>
      <c r="C87" s="5" t="s">
        <v>4</v>
      </c>
      <c r="D87" s="5" t="s">
        <v>5</v>
      </c>
      <c r="E87" s="4">
        <v>2000</v>
      </c>
    </row>
    <row r="88" spans="1:5" ht="60" x14ac:dyDescent="0.25">
      <c r="A88" s="5">
        <v>177</v>
      </c>
      <c r="B88" s="4" t="s">
        <v>584</v>
      </c>
      <c r="C88" s="5" t="s">
        <v>4</v>
      </c>
      <c r="D88" s="5" t="s">
        <v>5</v>
      </c>
      <c r="E88" s="4">
        <v>200</v>
      </c>
    </row>
    <row r="89" spans="1:5" ht="15" x14ac:dyDescent="0.25">
      <c r="A89" s="5">
        <v>178</v>
      </c>
      <c r="B89" s="4" t="s">
        <v>588</v>
      </c>
      <c r="C89" s="5" t="s">
        <v>4</v>
      </c>
      <c r="D89" s="5" t="s">
        <v>5</v>
      </c>
      <c r="E89" s="4">
        <v>8000</v>
      </c>
    </row>
    <row r="90" spans="1:5" ht="30" x14ac:dyDescent="0.25">
      <c r="A90" s="5">
        <v>180</v>
      </c>
      <c r="B90" s="4" t="s">
        <v>596</v>
      </c>
      <c r="C90" s="5" t="s">
        <v>4</v>
      </c>
      <c r="D90" s="5" t="s">
        <v>5</v>
      </c>
      <c r="E90" s="4">
        <v>200</v>
      </c>
    </row>
    <row r="91" spans="1:5" ht="15" x14ac:dyDescent="0.25">
      <c r="A91" s="5">
        <v>181</v>
      </c>
      <c r="B91" s="4" t="s">
        <v>600</v>
      </c>
      <c r="C91" s="5" t="s">
        <v>4</v>
      </c>
      <c r="D91" s="5" t="s">
        <v>5</v>
      </c>
      <c r="E91" s="4">
        <v>5000</v>
      </c>
    </row>
    <row r="92" spans="1:5" ht="15" x14ac:dyDescent="0.25">
      <c r="A92" s="5">
        <v>186</v>
      </c>
      <c r="B92" s="4" t="s">
        <v>611</v>
      </c>
      <c r="C92" s="5" t="s">
        <v>4</v>
      </c>
      <c r="D92" s="5" t="s">
        <v>5</v>
      </c>
      <c r="E92" s="4">
        <v>450</v>
      </c>
    </row>
    <row r="93" spans="1:5" ht="30" x14ac:dyDescent="0.25">
      <c r="A93" s="5">
        <v>187</v>
      </c>
      <c r="B93" s="4" t="s">
        <v>615</v>
      </c>
      <c r="C93" s="5" t="s">
        <v>4</v>
      </c>
      <c r="D93" s="5" t="s">
        <v>5</v>
      </c>
      <c r="E93" s="4">
        <v>220</v>
      </c>
    </row>
    <row r="94" spans="1:5" ht="15" x14ac:dyDescent="0.25">
      <c r="A94" s="5">
        <v>188</v>
      </c>
      <c r="B94" s="4" t="s">
        <v>620</v>
      </c>
      <c r="C94" s="5" t="s">
        <v>4</v>
      </c>
      <c r="D94" s="5" t="s">
        <v>5</v>
      </c>
      <c r="E94" s="4">
        <v>1500</v>
      </c>
    </row>
    <row r="95" spans="1:5" ht="30" x14ac:dyDescent="0.25">
      <c r="A95" s="5">
        <v>192</v>
      </c>
      <c r="B95" s="4" t="s">
        <v>625</v>
      </c>
      <c r="C95" s="5" t="s">
        <v>100</v>
      </c>
      <c r="D95" s="5" t="s">
        <v>5</v>
      </c>
      <c r="E95" s="4">
        <v>67000</v>
      </c>
    </row>
    <row r="96" spans="1:5" ht="30" x14ac:dyDescent="0.25">
      <c r="A96" s="5">
        <v>193</v>
      </c>
      <c r="B96" s="4" t="s">
        <v>630</v>
      </c>
      <c r="C96" s="5" t="s">
        <v>100</v>
      </c>
      <c r="D96" s="5" t="s">
        <v>5</v>
      </c>
      <c r="E96" s="4">
        <v>1400</v>
      </c>
    </row>
    <row r="97" spans="1:5" ht="30" x14ac:dyDescent="0.25">
      <c r="A97" s="5">
        <v>194</v>
      </c>
      <c r="B97" s="4" t="s">
        <v>634</v>
      </c>
      <c r="C97" s="5" t="s">
        <v>100</v>
      </c>
      <c r="D97" s="5" t="s">
        <v>5</v>
      </c>
      <c r="E97" s="4">
        <v>1400</v>
      </c>
    </row>
    <row r="98" spans="1:5" ht="15" x14ac:dyDescent="0.25">
      <c r="A98" s="5">
        <v>196</v>
      </c>
      <c r="B98" s="4" t="s">
        <v>671</v>
      </c>
      <c r="C98" s="5"/>
      <c r="D98" s="5" t="s">
        <v>5</v>
      </c>
      <c r="E98" s="4">
        <v>3000</v>
      </c>
    </row>
    <row r="99" spans="1:5" ht="15" x14ac:dyDescent="0.25">
      <c r="A99" s="5">
        <v>198</v>
      </c>
      <c r="B99" s="4" t="s">
        <v>648</v>
      </c>
      <c r="C99" s="5"/>
      <c r="D99" s="5" t="s">
        <v>5</v>
      </c>
      <c r="E99" s="4">
        <v>1200</v>
      </c>
    </row>
    <row r="100" spans="1:5" ht="30" x14ac:dyDescent="0.25">
      <c r="A100" s="5">
        <v>200</v>
      </c>
      <c r="B100" s="4" t="s">
        <v>650</v>
      </c>
      <c r="C100" s="5"/>
      <c r="D100" s="5" t="s">
        <v>5</v>
      </c>
      <c r="E100" s="4">
        <v>900</v>
      </c>
    </row>
    <row r="101" spans="1:5" ht="15" x14ac:dyDescent="0.25">
      <c r="A101" s="5">
        <v>201</v>
      </c>
      <c r="B101" s="4" t="s">
        <v>651</v>
      </c>
      <c r="C101" s="5"/>
      <c r="D101" s="5" t="s">
        <v>5</v>
      </c>
      <c r="E101" s="4">
        <v>100</v>
      </c>
    </row>
    <row r="102" spans="1:5" ht="15" x14ac:dyDescent="0.25">
      <c r="A102" s="5">
        <v>202</v>
      </c>
      <c r="B102" s="4" t="s">
        <v>652</v>
      </c>
      <c r="C102" s="5"/>
      <c r="D102" s="5" t="s">
        <v>5</v>
      </c>
      <c r="E102" s="4">
        <v>500</v>
      </c>
    </row>
    <row r="103" spans="1:5" ht="15" x14ac:dyDescent="0.25">
      <c r="A103" s="5">
        <v>206</v>
      </c>
      <c r="B103" s="4" t="s">
        <v>667</v>
      </c>
      <c r="C103" s="5"/>
      <c r="D103" s="5" t="s">
        <v>5</v>
      </c>
      <c r="E103" s="4">
        <v>240</v>
      </c>
    </row>
    <row r="104" spans="1:5" x14ac:dyDescent="0.3">
      <c r="A104" s="3"/>
      <c r="B104" s="12" t="s">
        <v>659</v>
      </c>
      <c r="C104" s="10"/>
      <c r="D104" s="3"/>
      <c r="E104" s="3"/>
    </row>
    <row r="108" spans="1:5" x14ac:dyDescent="0.3">
      <c r="E108" s="1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հայ</vt:lpstr>
      <vt:lpstr>ռուս</vt:lpstr>
      <vt:lpstr>cank dex 1</vt:lpstr>
      <vt:lpstr>Alteplaz</vt:lpstr>
      <vt:lpstr>heraci</vt:lpstr>
      <vt:lpstr>muracan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2024-11-28T13:19:26Z</dcterms:modified>
</cp:coreProperties>
</file>