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E:\GNUMNER AVANCENTER\GNUMNER 2026 AVANCENTR\26-10 Kahavorum\Gnman hayt 26-10\"/>
    </mc:Choice>
  </mc:AlternateContent>
  <xr:revisionPtr revIDLastSave="0" documentId="13_ncr:1_{3F885EF0-CF59-4188-A0DE-D41B8DB7991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ahuyq" sheetId="1" r:id="rId1"/>
    <sheet name="buj.sarq" sheetId="5" r:id="rId2"/>
    <sheet name="tntesakan" sheetId="3" r:id="rId3"/>
    <sheet name="ankoxnayin" sheetId="2" r:id="rId4"/>
    <sheet name="el. tex." sheetId="4" r:id="rId5"/>
  </sheets>
  <definedNames>
    <definedName name="_xlnm._FilterDatabase" localSheetId="0" hidden="1">kahuyq!$A$2:$I$30</definedName>
    <definedName name="_xlnm.Print_Area" localSheetId="0">kahuyq!$A$1:$I$30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8" i="1"/>
  <c r="G9" i="1"/>
  <c r="G10" i="1"/>
  <c r="G11" i="1"/>
  <c r="G12" i="1"/>
  <c r="G13" i="1"/>
  <c r="G14" i="1"/>
  <c r="G15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" i="1"/>
  <c r="E16" i="1" l="1"/>
  <c r="G16" i="1" s="1"/>
  <c r="E7" i="1"/>
  <c r="G7" i="1" s="1"/>
  <c r="E4" i="1"/>
  <c r="G4" i="1" s="1"/>
  <c r="E5" i="1"/>
  <c r="G5" i="1" s="1"/>
  <c r="F9" i="5"/>
  <c r="F4" i="5"/>
  <c r="F5" i="5"/>
  <c r="F6" i="5"/>
  <c r="F7" i="5"/>
  <c r="F8" i="5"/>
  <c r="F3" i="5"/>
  <c r="D3" i="5"/>
  <c r="F4" i="4"/>
  <c r="F5" i="4"/>
  <c r="F6" i="4"/>
  <c r="F7" i="4"/>
  <c r="F8" i="4"/>
  <c r="F9" i="4"/>
  <c r="F10" i="4"/>
  <c r="F3" i="4"/>
  <c r="F13" i="4" s="1"/>
  <c r="F4" i="3"/>
  <c r="F5" i="3"/>
  <c r="F6" i="3"/>
  <c r="F7" i="3"/>
  <c r="F8" i="3"/>
  <c r="F3" i="3"/>
  <c r="G30" i="1" l="1"/>
  <c r="F15" i="3"/>
</calcChain>
</file>

<file path=xl/sharedStrings.xml><?xml version="1.0" encoding="utf-8"?>
<sst xmlns="http://schemas.openxmlformats.org/spreadsheetml/2006/main" count="216" uniqueCount="126">
  <si>
    <t>Շերտավարագույր</t>
  </si>
  <si>
    <t>Զուգարանի թղթի կախիչներ</t>
  </si>
  <si>
    <t>Դիսպենսեր</t>
  </si>
  <si>
    <t xml:space="preserve">Օճառաման </t>
  </si>
  <si>
    <t>Ծխարանի համար մոխրաման</t>
  </si>
  <si>
    <t>Հեռախոս</t>
  </si>
  <si>
    <t xml:space="preserve">Վերմակ </t>
  </si>
  <si>
    <t>Բարձ</t>
  </si>
  <si>
    <t>Սպիտակեղեն</t>
  </si>
  <si>
    <t>Բարձի երես</t>
  </si>
  <si>
    <t>Բժշկական թախտ 1 հատ 70 000 դրամ</t>
  </si>
  <si>
    <t>Բժշկական ապակյա պահարան 1 հատ- 95 000 դրամ</t>
  </si>
  <si>
    <t>Բակտերոցիդ լամպ 1 հատ 80 000 դրամ</t>
  </si>
  <si>
    <t>Սառնարան փոքր 1 հատ 60 000 դրամ</t>
  </si>
  <si>
    <t>Համակարգիչ 1 հատ 200 000 դրամ</t>
  </si>
  <si>
    <t>Համակարգիչ 2 հատ /2x200 000/   400 000 դրամ</t>
  </si>
  <si>
    <t>Սառնարան միջին 2 հատ /2x150 000/   300 000 դրամ</t>
  </si>
  <si>
    <t>Միկրոալիքային վառարան 1 հատ 50 000 դրամ</t>
  </si>
  <si>
    <t>Սանհանգույց հաշմանդամների համար /203/</t>
  </si>
  <si>
    <t>Ջրատաքացուցիչ – 1 հատ -100․000 դրամ</t>
  </si>
  <si>
    <t>քմ</t>
  </si>
  <si>
    <t>հատ</t>
  </si>
  <si>
    <t xml:space="preserve">Տեսախցիկ </t>
  </si>
  <si>
    <t>լրակազմ</t>
  </si>
  <si>
    <t xml:space="preserve">Սրբիչ բաղնիքի </t>
  </si>
  <si>
    <t>Սրբիչ երեսի</t>
  </si>
  <si>
    <t>Անվանումը</t>
  </si>
  <si>
    <t>Չափման միավոր</t>
  </si>
  <si>
    <t>N</t>
  </si>
  <si>
    <t>Միավոր գին</t>
  </si>
  <si>
    <t>Քանակ</t>
  </si>
  <si>
    <t>Ընդհանուր գին</t>
  </si>
  <si>
    <t xml:space="preserve">Կախիչ շորերի համար </t>
  </si>
  <si>
    <t xml:space="preserve">Նստարան մետաղյա երկու տեղանոց </t>
  </si>
  <si>
    <t>Տեխնիկական բնութագիր ռուսերեն</t>
  </si>
  <si>
    <t>Բռնակ պատին ամրացվող</t>
  </si>
  <si>
    <t>Տեխնիկական բնութագիր հայերեն</t>
  </si>
  <si>
    <t>Վարագույր լոգարանի</t>
  </si>
  <si>
    <t>Մետաղյա պահարան</t>
  </si>
  <si>
    <t>Հեռուստացույց</t>
  </si>
  <si>
    <t xml:space="preserve">Հեռուստացույցի կախիչ </t>
  </si>
  <si>
    <t xml:space="preserve">Շարժական սեղանիկ հարմահճակալային </t>
  </si>
  <si>
    <t xml:space="preserve">Սեղան շարժական բժշկական երկհարկանի, մետաղյա </t>
  </si>
  <si>
    <t xml:space="preserve">Մահճակալ բժշկական    </t>
  </si>
  <si>
    <t>Բազմոց երկու տեղանոց</t>
  </si>
  <si>
    <t xml:space="preserve">Սեղան  </t>
  </si>
  <si>
    <t xml:space="preserve">Սեղան կլոր ճաշարանի </t>
  </si>
  <si>
    <t>Զգեստապահարան</t>
  </si>
  <si>
    <t xml:space="preserve">Զգեստապահարան երկտեղանոց </t>
  </si>
  <si>
    <t>Զգեստապահարան հիվանդասենյակի 4 դռնանի</t>
  </si>
  <si>
    <t xml:space="preserve">Դարակ կախովի </t>
  </si>
  <si>
    <t xml:space="preserve">Դարակաշար </t>
  </si>
  <si>
    <t>Բազմոց անկյունային</t>
  </si>
  <si>
    <t>Կահույք միջանցքի /պոստի սեղան/</t>
  </si>
  <si>
    <t xml:space="preserve">Բազկաթոռ </t>
  </si>
  <si>
    <t>Բազկաթոռ ղեկավարի շարժական , համապատասխան նկարի ձևին ,նախընտրելի են բաց երանգներ։ Վերջնական գույնը , տեսքը , չափերը համաձայնեցնել պատվիրատուի հետ։</t>
  </si>
  <si>
    <t>Стул съемный, соответствует форме рисунка, предпочтительны светлые тона. Согласуйте окончательный цвет, внешний вид и размеры с заказчиком.</t>
  </si>
  <si>
    <t>Կահույք լամինատից 18 մմ  (Kronoshpan)  կամ համարժեք նյութով, եզրերը  PVC 1 մմ,/ նախընտրելի գույնը սպիտակ,   չափսերը համապատասխանեցնե տարածքի չափերի հետ,վերջնական տեսքը գույնը համաձայնեցնել պատվիրատուի հետ։ Չափերը կտրամադրվեն նախապես։</t>
  </si>
  <si>
    <t>Мебель из ламината 18 мм (Кроношпан) или аналогичного материала, кромки ПВХ 1 мм, /предпочтительный цвет белый, размеры согласовывать с размерами площади, цвет итогового вида согласовывать с заказчиком. Размеры будут предоставлены заранее.</t>
  </si>
  <si>
    <t xml:space="preserve">Հարմահճակալային պահարանիկ </t>
  </si>
  <si>
    <t>Զգեստապահարան հիվանդասենյակի, 4 դռնանի,  լամինատից 18 մմ  (Kronoshpan)  կամ համարժեք նյութով, եզրերը  PVC 1 մմ,/ նախընտրելի գույնը սպիտակ/, դուռը՝  մետաղական բռնակներով /գլանաձևը/, փականով /բանալիով/,ծխնիները սովորական (Blum) կամ համարժեք տարբերակով ,պահարանների ներսում առնվազն 2 հատ կախիչի առկայություն։ մետաղական ձող, կոշիկների համար նախատեսված  նախատեսված դարակ։ Վերջնական տեսքը չափսերը , գույնը համաձայնեցնել պատվիրատուի հետ։</t>
  </si>
  <si>
    <t>Шкаф для больничной палаты, 4 двери, из ламината 18 мм (Кроношпан) или аналогичного материала, кромки ПВХ 1 мм, /предпочтительный цвет белый/, дверь с металлическими ручками /цилиндрическая/, с замком /ключ/, петли обычные (Blum ) или эквивалентный вариант шкафа с наличием внутри не менее 2 вешалок. металлическая штанга, полка для обуви. Окончательный вид, размеры, цвет согласуйте с заказчиком.</t>
  </si>
  <si>
    <t>Սեղան մետաղական ՝ կլոր, ճաշարանի , նախատեսված է 4 հոգու համարնկարին համապատասխան  վերջնական տեսքը չափսերը , գույնը համաձայնեցնել պատվիրատուի հետ։</t>
  </si>
  <si>
    <t>Стол металлический, круглый, обеденный, рассчитан на 4 человека, окончательный вид, размеры и цвет согласовываются с заказчиком.</t>
  </si>
  <si>
    <t xml:space="preserve">     
Աթոռ, մետաղյա
 Աթոռ գրասենյակային, մետաղական, նստատեղը և հենակը փափուկ: 
*Պարտադիր պայման Ապրանքը պետք է լինի չօգտագործված, գույնը , վերջնական տեսքը և չափսերը  համաձայնեցնել պատվիրատուի հետ ։ Բեռնումը տեղափոխումը և բեռնաթափումը պետք է կատարվի վաճառողի կողմից։         </t>
  </si>
  <si>
    <t xml:space="preserve">
Стул, металл
 Офисный стул, металл, сиденье и подлокотник мягкие.
*Обязательное условие Товар должен быть неиспользованным, цвет, окончательный вид и размеры должны быть согласованы с заказчиком. Погрузку, транспортировку и разгрузку должен осуществлять продавец. </t>
  </si>
  <si>
    <t>Դարակաշար  լամինատից 18 մմ  (Kronoshpan)  կամ համարժեք նյութով, եզրերը  PVC 1 մմ,/ նախընտրելի գույնը սպիտակ/, դուռը՝  մետաղական բռնակներով /գլանաձևը/, փականով /բանալիով/,ծխնիները սովորական (Blum) կամ համարժեք տարբերակով , վերջնական տեսքը չափսերը , գույնը համաձայնեցնել պատվիրատուի հետ։</t>
  </si>
  <si>
    <t>Полка из ламината 18 мм (Кроношпан) или аналогичный материал, кромки ПВХ 1 мм, /предпочтительный цвет белый/, дверца с металлическими ручками /цилиндрическая/, с клапаном /ключ/, петли обычные (Blum) или аналогичный вариант, размеры окончательного внешнего вида , цвет согласовываем с клиентом.</t>
  </si>
  <si>
    <t>Պահարան լամինատից 18 մմ  (Kronoshpan)  կամ համարժեք նյութով, եզրերը  PVC 1 մմ,/ նախընտրելի գույնը սպիտակ/, դուռը՝  մետաղական բռնակներով /գլանաձևը/, փականով /բանալիով/,ծխնիները սովորական (Blum) կամ համարժեք տարբերակով , վերջնական տեսքը չափսերը , գույնը համաձայնեցնել պատվիրատուի հետ։</t>
  </si>
  <si>
    <t>Шкаф из ламината 18 мм (Кроношпан) или аналогичного материала, кромки ПВХ 1 мм, /предпочтительный цвет белый/, дверца с металлическими ручками /цилиндрическая/, с замком /ключевым/, петли обычные (Blum) или аналогичный вариант, окончательный вид, размеры, цвет согласовываем с клиентом.</t>
  </si>
  <si>
    <t>Բազկաթոռ ղեկավարի շարժական , համապատասխան նկարի ձևին ,նախընտրելի գույնը բաց մոխրագույն։ Վերջնական գույնը , տեսքը , չափերը համաձայնեցնել պատվիրատուի հետ։</t>
  </si>
  <si>
    <t>Кресло подвижное за голову, по форме рисунка предпочтительный цвет светло-серый. Окончательный цвет, внешний вид, размеры согласуйте с заказчиком.</t>
  </si>
  <si>
    <t>Սուրճի սեղանիկ կլոր , նախատեսված 4 հոգու համարմետաղական հիմքով և ոտքերով, սեղանի երեսը լամինատե , վերջնական գույնը , չափսերը և տեսքը համաձայնեցնել պատվիրատուի հետ։</t>
  </si>
  <si>
    <t>Журнальный столик круглый, рассчитанный на 4 человека, на металлическом основании и ножках, поверхность стола ламинат, окончательный цвет, размеры и внешний вид согласовываются с заказчиком.</t>
  </si>
  <si>
    <t xml:space="preserve">Գրասեղան կողադիրով ղեկավարի </t>
  </si>
  <si>
    <t xml:space="preserve">Գրասեղան կողադիրով ՝ դեմից քաշվող դարակով </t>
  </si>
  <si>
    <t xml:space="preserve">Լրագրասեղան </t>
  </si>
  <si>
    <t xml:space="preserve">Բազկաթոռ ղեկավարի </t>
  </si>
  <si>
    <t xml:space="preserve">Խոհանոցային կահույք </t>
  </si>
  <si>
    <t xml:space="preserve">Գրասեղան կողադիրով </t>
  </si>
  <si>
    <t xml:space="preserve">Բազմոց երեք տեղանոց </t>
  </si>
  <si>
    <t xml:space="preserve">Աթոռ </t>
  </si>
  <si>
    <t xml:space="preserve">Սեղան խոհանոցային  </t>
  </si>
  <si>
    <t xml:space="preserve">Պահարան խոհանոցի համար </t>
  </si>
  <si>
    <t xml:space="preserve">Պահարան դարակաշար առանց դռների </t>
  </si>
  <si>
    <t xml:space="preserve">Պահարան դարակաշար 4 փեղկանի դռներով </t>
  </si>
  <si>
    <t>Шкаф без дверей, с закрытой задней стенкой, габариты не менее 75*40*200 см, количество полок по требованию заказчика.</t>
  </si>
  <si>
    <t>Պահարան առանց դռների , հետևի մասը փակ, չափսերը առնվազն 75*40*200 սմ, դարակների քանակը համաձայն պատվիրատուի պահանջի։</t>
  </si>
  <si>
    <t>Стол изготовлена ​​из ламинированного материала толщиной 18 мм (Кроноспан) или аналогичного материала, кромки – из ПВХ толщиной 1 мм, ножки – из металла с порошковым покрытием, размеры – 750 x 750 x 850 см, окончательный внешний вид, размеры и цвет согласовываются с заказчиком.</t>
  </si>
  <si>
    <t>Սեղանի երեսը լամինատ 18 մմ  Kronoshpan)  կամ համարժեք նյութով,եզրերը  PVC 1 մմ,ոտքերը մետաղական փոշեներկած, չափերը 750 x 750 x 850 սմ,  վերջնական տեսքը չափսերը , գույնը համաձայնեցնել պատվիրատուի հետ։</t>
  </si>
  <si>
    <t xml:space="preserve">Գրասեղան  լամինատից կողադիրով, ոտքերը մետաղական փոշեներկած ,  լամինատը 18 մմ  (Kronoshpan)  կամ համարժեք նյութով, եզրերը  PVC 1 մմ,/ նախընտրելի գույնը սպիտակ/, չափերը 180*63 սմ, վերջնական տեսքը չափսերը , գույնը համաձայնեցնել պատվիրատուի հետ։ Կողադիրի դիրքը կամ ձախակողմյան , կամ աջակողմյան ՝ համաձայն պատվիրատուի պահանջի։                       </t>
  </si>
  <si>
    <t>Письменный стол из ламината с бортиками,  ножки металлические с порошковым покрытием, ламинат 18 мм (Кроношпан) или аналогичный материал, кромки ПВХ 1 мм, /предпочтительный цвет белый/,размеры: 180*63 см, окончательный вид, размеры, цвет по согласованию с заказчиком. Положение держателя либо левостороннее, либо правостороннее, по желанию заказчика.</t>
  </si>
  <si>
    <t>Столешница изготовлена ​​из ламинированного материала (18 мм, Kronoshpan) или аналогичного материала, размеры: 150*150 см, кромки из ПВХ толщиной 1 мм, ножки металлические с порошковым покрытием. Окончательный внешний вид, размеры и цвет согласовываются с заказчиком.</t>
  </si>
  <si>
    <t>Լամինատ 18 մմ (Kronoshpan)  կամ համարժեք նյութով,եզրերը  PVC 1 մմ,մեջքի նյութը ԴՎՊ սպիտակ 3 մմ,մետաղական բռնակները գլանաձև,երկու նիստանի /ներսից առանձնացված/, 2 դռները փականով/բանալիով/,ծխնիները սովորական       (Blum) կամ համարժեք տարբերակով</t>
  </si>
  <si>
    <t>Ламинат 18 мм (Кроноспан) или аналогичный материал, ПВХ-кромки 1 мм, задняя стенка из белой древесноволокнистой плиты 3 мм, металлические ручки цилиндрической формы, два сиденья (разделенные изнутри), 2 двери с замком (ключом), петли обычные (Блюм) или аналогичные.</t>
  </si>
  <si>
    <t xml:space="preserve">Լվացարան դարակով </t>
  </si>
  <si>
    <t xml:space="preserve">Գրասեղան  լամինատից կողադիրովև շարժական դարակով՝ 600*600*150 մմ չափերով, ոտքերը մետաղական փոշեներկած ,  լամինատը 18 մմ  (Kronoshpan)  կամ համարժեք նյութով, եզրերը  PVC 1 մմ,/ նախընտրելի գույնը սպիտակ/, վերջնական տեսքը չափսերը , գույնը համաձայնեցնել պատվիրատուի հետ։ Կողադիրի դիրքը կամ ձախակողմյան, կամ աջակողմյան ՝ համաձայն պատվիրատուի պահանջի։                       </t>
  </si>
  <si>
    <t>Ламинированный стол с тумбой и съемной полкой, размеры 600*600*150 мм, металлические ножки с порошковым покрытием, ламинат 18 мм (Кроноспан) или аналогичный материал, кромки из ПВХ 1 мм, /предпочтительно белый цвет/, окончательный внешний вид, размеры и цвет согласовываются с заказчиком. Расположение тумбы — слева или справа, по желанию заказчика.</t>
  </si>
  <si>
    <t>Шкаф двуспальный из ламината 18 мм (Кроношпан) или аналогичного материала, кромка ПВХ 1 мм, /предпочтительный цвет белый/, дверца с металлическими ручками /цилиндрическая/, замок /ключевой/, петли обычные (Blum) или аналогичный вариант, одна внутри выдвижная полка, и одна переносная, размеры не менее 768х450х468 мм, окончательные размеры, Согласовываем цвет с заказчиком.</t>
  </si>
  <si>
    <r>
      <t>Գրասեղան  լամինատից կողադիրով, ոտքերը մետաղական փոշեներկած ,  լամինատը 18 մմ  (Kronoshpan)  կամ համարժեք նյութով, եզրերը  PVC 1 մմ,/ նախընտրելի գույնը սպիտակ/, չափերը՝</t>
    </r>
    <r>
      <rPr>
        <sz val="10"/>
        <color theme="1"/>
        <rFont val="Arial LatArm"/>
        <family val="2"/>
      </rPr>
      <t xml:space="preserve"> 1900*630</t>
    </r>
    <r>
      <rPr>
        <sz val="10"/>
        <color theme="1"/>
        <rFont val="Arial LatArm"/>
        <family val="2"/>
        <charset val="204"/>
      </rPr>
      <t xml:space="preserve"> մմ , վերջնական տեսքը չափսերը , գույնը համաձայնեցնել պատվիրատուի հետ։ Կողադիրի դիրքը կամ ձախակողմյան , կամ աջակողմյան ՝ համաձայն պատվիրատուի պահանջի։                       </t>
    </r>
  </si>
  <si>
    <r>
      <t>Письменный стол из ламината с бортиками,  ножки металлические с порошковым покрытием, ламинат 18 мм (Кроношпан) или аналогичный материал, кромки ПВХ 1 мм, /предпочтительный цвет белый/, размеры:</t>
    </r>
    <r>
      <rPr>
        <sz val="10"/>
        <color theme="1"/>
        <rFont val="Arial LatArm"/>
        <family val="2"/>
      </rPr>
      <t xml:space="preserve"> 1900*630</t>
    </r>
    <r>
      <rPr>
        <sz val="10"/>
        <color theme="1"/>
        <rFont val="Arial LatArm"/>
        <family val="2"/>
        <charset val="204"/>
      </rPr>
      <t xml:space="preserve"> мм, окончательный вид, размеры, цвет по согласованию с заказчиком. Положение держателя либо левостороннее, либо правостороннее, по желанию заказчика.</t>
    </r>
  </si>
  <si>
    <t>Պահարան 4 փեղկանի դռներով, հետևի մասը փակ, չափսերը առնվազն 200*40*200 սմ, դարակների քանակը համաձայն պատվիրատուի պահանջի, լամինատ 18 մմ (Kronoshpan)  կամ համարժեք նյութով,եզրերը  PVC 1 մմ, մեջքի նյութը ԴՎՊ սպիտակ 3 մմ,դռները բանալիով փակվող, մետաղական բռնակները գլանաձև,երկու նիստանի, ծխնիները սովորական ( Blum) կամ համարժեք տարբերակով։</t>
  </si>
  <si>
    <t>Шкаф с 4 дверцами, закрытой задней стенкой, размерами не менее 200*40*200 см, количество полок по требованию заказчика, ламинат 18 мм (Kronoshpan) или аналогичный материал, кромки ПВХ 1 мм, материал задней стенки — белая древесноволокнистая плита 3 мм, дверцы запираются на ключ, металлические цилиндрические ручки, двухместный, петли обычные (Blum) или аналогичные.</t>
  </si>
  <si>
    <t>Кухонный шкаф 180x120x45 см, с двумя вертикальными дверцами, ламинат 18 мм (Kronoshpan) или аналогичный материал, ПВХ-кромки 1 мм, задняя стенка из белой древесноволокнистой плиты 3 мм, металлические цилиндрические ручки, двухместные, петли обычные (Blum) или аналогичные.</t>
  </si>
  <si>
    <t>Բազմոց մետաղական երկտեղանոց, նստատեղը և մեջքի հատվածը փափուկ բարձերով չափերը առնվազն 50սմ*70սմ, լամինատե հիմք , որի վրա դրվում է ՝ փափուկ  նստատեղը ,նստատեղի և մեջքի հատվածը բարձրորակ կտորից,    շղթայով փակվող,  վերջնական տեսքը չափսերը , գույնը համաձայնեցնել պատվիրատուի հետ։ Բարձերը և նստատեղի կտորե  հատվածները  պետք է ունենան հավելյալ երեսներ՝ փոխարինման համար: Երկարությունը առնվազն 155սմ։</t>
  </si>
  <si>
    <t>Двухместный металлический диван, сиденье и спинка с мягкими подушками, размеры не менее 50 см * 70 см, ламинированное основание, на котором размещается: мягкое сиденье, сиденье и спинка из высококачественной ткани, закрываются на цепочку, окончательный внешний вид, размеры и цвет согласовываются с заказчиком. Подушки и тканевые части сиденья должны иметь дополнительные чехлы для замены. Длина не менее 155 см.</t>
  </si>
  <si>
    <t>Սեղանի երեսը լամինատ 18 մմ  Kronoshpan)  կամ համարժեք նյութով, չափերը ՝ 150*150 սմ , եզրերը  PVC 1 մմ,ոտքերը մետաղական փոշեներկած  վերջնական տեսքը չափսերը , գույնը համաձայնեցնել պատվիրատուի հետ։</t>
  </si>
  <si>
    <t>Լվացարան պահարանով  չափերը՝ առնվազն 600x450x840 մմ խոնավակայուն, երկդռնանի, սպիտակ, ծորակը թիակով, բարձրորակ չժանգոտվող մետաղից, լվացարանը կերամիկական սպիտակ:</t>
  </si>
  <si>
    <t>Мойка с тумбой размерами не менее 600x450x840 мм, влагостойкая, двухдверная, белого цвета, смеситель с изливом, изготовлен из высококачественной нержавеющей стали, мойка из белой керамики.</t>
  </si>
  <si>
    <t>Հարմահճակալային պահարանիկ լամինատից 18 մմ  (Kronoshpan)  կամ համարժեք նյութով, եզրերը  PVC 1 մմ,/ նախընտրելի գույնը սպիտակ/, դուռը՝  մետաղական բռնակներով /գլանաձևը/, փականով /բանալիով/,ծխնիները սովորական (Blum) կամ համարժեք տարբերակով ,ներսում մեկ հատ դարակ քաշովի,և մեկ շարժական, չափսերը՝ առնվազն  768x450x468 մմ, վերջնական տեսքը չափսերը, գույնը համաձայնեցնել պատվիրատուի հետ։</t>
  </si>
  <si>
    <t xml:space="preserve">Աթոռ ճաշարանի </t>
  </si>
  <si>
    <t>Աթոռ մետաղական՝ նախատեսված ճաշարանի համար, նկարին համապատասխան  վերջնական տեսքը չափսերը , գույնը համաձայնեցնել պատվիրատուի հետ։</t>
  </si>
  <si>
    <t>Металлический стул, предназначенный для столовой, окончательный внешний вид соответствует изображению, размеры и цвет согласовываются с заказчиком.</t>
  </si>
  <si>
    <t>Պահարան խոհանոցի համար 180 x120x45 սմ, երկուական ուղղահայաց դռներով Լամինատ 18 մմ (Kronoshpan)  կամ համարժեք նյութով,եզրերը  PVC 1 մմ, մեջքի նյութը ԴՎՊ սպիտակ 3 մմ, մետաղական բռնակները գլանաձև,երկու նիստանի, ծխնիները սովորական ( Blum) կամ համարժեք տարբերակով</t>
  </si>
  <si>
    <t>Стул, металлический квадратный, с сиденьем и спинкой, мягкими подушками, размерами не менее 50 см * 70 см, ламинированное основание, на котором размещается: мягкое сиденье, сиденье и спинка из высококачественной ткани, застегиваются на цепочку, окончательный внешний вид, размеры и цвет согласовываются с заказчиком. Подушки и тканевые части сиденья должны иметь дополнительные сменные чехлы, согласно изображению.</t>
  </si>
  <si>
    <t xml:space="preserve"> Աթոռ մետաղական քառակուսի նստատեղը և մեջքի հատվածը փափուկ բարձերով չափերը առնվազն 50սմ*70սմ, լամինատե հիմք, որի վրա դրվում է ՝ փափուկ  նստատեղը, նստատեղի և մեջքի հատվածը բարձրորակ կտորից,    շղթայով փակվող,  վերջնական տեսքը չափսերը, գույնը համաձայնեցնել պատվիրատուի հետ։ Բարձերը և նստատեղի կտորե  հատվածները  պետք է ունենան հավելյալ երեսներ՝ փոխարինման համար,   նկարին համապատասխան:</t>
  </si>
  <si>
    <t>Բազմոց մետաղական անկյունային, լամինատե, որի վրա դրվում է ՝ փափուկ  նստատեղը , կտորե բարձրորակ նյութից,  նկարին համապատասխան, լիպուշկայով,  վերջնական տեսքը չափսերը , գույնը համաձայնեցնել պատվիրատուի հետ։  Բարձերը և նստատեղի կտորե  հատվածները  պետք է ունենան հավելյալ երեսներ՝ փոխարինման համար,   նկարին համապատասխան:</t>
  </si>
  <si>
    <t>Металлический угловой диван из ламинированного металла, на котором размещается: мягкое сиденье из высококачественной ткани, как на картинке, с застежкой-липучкой; окончательный внешний вид, размеры и цвет должны быть согласованы с заказчиком. Подушки и тканевые части сиденья должны иметь дополнительные сменные чехлы, как на картинке.</t>
  </si>
  <si>
    <t>Խոհանոցային կահույք լամինատից 18 մմ  (Kronoshpan)  կամ համարժեք նյութով, եզրերը  PVC 1 մմ,/ նախընտրելի գույնը սպիտակ/, դուռը՝  մետաղական բռնակներով /գլանաձևը/, փականով /բանալիով/,ծխնիները սովորական (Blum) կամ համարժեք տարբերակով, թիակով ծորակով,  լվացարանով, վերջնական տեսքը չափսերը , գույնը համաձայնեցնել պատվիրատուի հետ։</t>
  </si>
  <si>
    <t>Кухонная мебель из ламината толщиной 18 мм (Kronoshpan) или аналогичного материала, с кромками из ПВХ толщиной 1 мм, предпочтительно белого цвета, дверцы с металлическими цилиндрическими ручками, с замком (ключом), стандартными петлями (Blum) или аналогичными, со смесителем, мойкой; окончательный внешний вид, размеры и цвет согласовываются с заказчиком.</t>
  </si>
  <si>
    <t xml:space="preserve">   Բազմոց մետաղական երեք տեղանոց, նստատեղը և մեջքի հատվածը փափուկ բարձերով չափերը առնվազն 50սմ*70սմ, լամինատե հիմք , որի վրա դրվում է ՝ փափուկ  նստատեղը ,նստատեղի և մեջքի հատվածը բարձրորակ կտորից,    շղթայով փակվող,  վերջնական տեսքը չափսերը , գույնը համաձայնեցնել պատվիրատուի հետ։ Բարձերը և նստատեղի կտորե  հատվածները  պետք է ունենան հավելյալ երեսներ՝ փոխարինման համար:  Երկարությունը առնվազն 180սմ։</t>
  </si>
  <si>
    <t>Трехместный металлический диван, сиденье и спинка с мягкими подушками, размеры не менее 50 см * 70 см, ламинированное основание, на котором размещается: мягкое сиденье, сиденье и спинка из высококачественной ткани, закрываются на цепочку, окончательный внешний вид, размеры и цвет согласовываются с заказчиком. Подушки и тканевые части сиденья должны иметь дополнительные чехлы для замены. Длина не менее 180 см.</t>
  </si>
  <si>
    <t>Պատին ամրացվող դարակ լամինատից 18 մմ  (Kronoshpan)  կամ համարժեք նյութով, եզրերը  PVC 1 մմ,/ նախընտրելի գույնը սպիտակ/, 160 սմ երկարությամբ ,վերջնական տեսքը չափսերը , գույնը համաձայնեցնել պատվիրատուի հետ։տ։</t>
  </si>
  <si>
    <t>Полка настенная из ламината 18 мм (Кроношпан) или аналогичного материала, кромки ПВХ 1 мм, /предпочтительный цвет белый/, длина 160 см, окончательный вид, размеры, цвет по согласованию с заказчиком.</t>
  </si>
  <si>
    <t>Տեխնիկական բնութագիր ԱՀԱԿ-ԷԱՃԱՊՁԲ-26/10</t>
  </si>
  <si>
    <t xml:space="preserve">* Պարտադիր պայման                                                                                                                                                                                                                                                                                                                                         Ապրանքը պետք է լինի չօգտագործված, գույնը , վերջնական տեսքը և չափսերը նախապես համաձայնեցնել պատվիրատուի հետ ։ Բեռնումը տեղափոխումը, բեռնաթափումը և տեղադրումը պետք է կատարվի վաճառողի կողմից։Բոլոր ապրանքները գունային երանգով պետք է համապատասխանեն ինտերիերին՝ նախապես համաձայնեցնելով պատվիրատուի հետ: Երաշխիքային ժամկետն առնվազն 365 օրացուցային օր: Պայմանագրի կնքման փուլում կից ցանկով պետք է ներկայացնել նաև աշխատանքների կատարման ցանկը համաձայն պայմանագրի արժեքի: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</si>
</sst>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1"/>
      <color theme="1"/>
      <name val="GHEA Grapalat"/>
      <family val="3"/>
    </font>
    <font>
      <b/>
      <sz val="11"/>
      <color theme="1"/>
      <name val="GHEA Grapalat"/>
      <family val="3"/>
    </font>
    <font>
      <sz val="11"/>
      <color rgb="FFFF0000"/>
      <name val="GHEA Grapalat"/>
      <family val="3"/>
    </font>
    <font>
      <b/>
      <sz val="11"/>
      <color rgb="FFFF0000"/>
      <name val="GHEA Grapalat"/>
      <family val="3"/>
    </font>
    <font>
      <sz val="9"/>
      <color theme="1"/>
      <name val="GHEA Grapalat"/>
      <family val="3"/>
    </font>
    <font>
      <sz val="9"/>
      <color theme="1"/>
      <name val="Arial LatArm"/>
      <family val="2"/>
    </font>
    <font>
      <sz val="10"/>
      <color theme="1"/>
      <name val="Arial LatArm"/>
      <family val="2"/>
    </font>
    <font>
      <sz val="10"/>
      <name val="Arial LatArm"/>
      <family val="2"/>
    </font>
    <font>
      <sz val="10"/>
      <color theme="1"/>
      <name val="Arial LatArm"/>
      <family val="2"/>
      <charset val="204"/>
    </font>
    <font>
      <sz val="10"/>
      <color theme="1"/>
      <name val="GHEA Grapalat"/>
      <family val="3"/>
    </font>
    <font>
      <b/>
      <sz val="10"/>
      <color rgb="FFFF0000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4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0" xfId="0" applyFont="1"/>
    <xf numFmtId="0" fontId="1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jp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jp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223422</xdr:colOff>
      <xdr:row>17</xdr:row>
      <xdr:rowOff>243226</xdr:rowOff>
    </xdr:from>
    <xdr:to>
      <xdr:col>2</xdr:col>
      <xdr:colOff>1485900</xdr:colOff>
      <xdr:row>17</xdr:row>
      <xdr:rowOff>910153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8689574-2401-8DFD-91FB-986484E08D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61922" y="11539876"/>
          <a:ext cx="1262478" cy="733602"/>
        </a:xfrm>
        <a:prstGeom prst="rect">
          <a:avLst/>
        </a:prstGeom>
      </xdr:spPr>
    </xdr:pic>
    <xdr:clientData/>
  </xdr:twoCellAnchor>
  <xdr:twoCellAnchor editAs="oneCell">
    <xdr:from>
      <xdr:col>2</xdr:col>
      <xdr:colOff>650346</xdr:colOff>
      <xdr:row>3</xdr:row>
      <xdr:rowOff>73936</xdr:rowOff>
    </xdr:from>
    <xdr:to>
      <xdr:col>2</xdr:col>
      <xdr:colOff>1061002</xdr:colOff>
      <xdr:row>3</xdr:row>
      <xdr:rowOff>840605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DA94E10-53B2-D8A8-D439-80977F9DCF9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433303" y="3113653"/>
          <a:ext cx="410656" cy="766669"/>
        </a:xfrm>
        <a:prstGeom prst="rect">
          <a:avLst/>
        </a:prstGeom>
      </xdr:spPr>
    </xdr:pic>
    <xdr:clientData/>
  </xdr:twoCellAnchor>
  <xdr:twoCellAnchor editAs="oneCell">
    <xdr:from>
      <xdr:col>2</xdr:col>
      <xdr:colOff>234871</xdr:colOff>
      <xdr:row>5</xdr:row>
      <xdr:rowOff>292146</xdr:rowOff>
    </xdr:from>
    <xdr:to>
      <xdr:col>2</xdr:col>
      <xdr:colOff>1350657</xdr:colOff>
      <xdr:row>5</xdr:row>
      <xdr:rowOff>1285967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7EDB455-BA52-8D94-3D29-8AAB277CC0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17828" y="5261711"/>
          <a:ext cx="1115786" cy="993821"/>
        </a:xfrm>
        <a:prstGeom prst="rect">
          <a:avLst/>
        </a:prstGeom>
      </xdr:spPr>
    </xdr:pic>
    <xdr:clientData/>
  </xdr:twoCellAnchor>
  <xdr:twoCellAnchor editAs="oneCell">
    <xdr:from>
      <xdr:col>2</xdr:col>
      <xdr:colOff>347582</xdr:colOff>
      <xdr:row>21</xdr:row>
      <xdr:rowOff>460427</xdr:rowOff>
    </xdr:from>
    <xdr:to>
      <xdr:col>2</xdr:col>
      <xdr:colOff>1352550</xdr:colOff>
      <xdr:row>21</xdr:row>
      <xdr:rowOff>1528509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77E53B3C-AB63-4899-E617-579125ABC7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586082" y="31397627"/>
          <a:ext cx="1004968" cy="1068082"/>
        </a:xfrm>
        <a:prstGeom prst="rect">
          <a:avLst/>
        </a:prstGeom>
      </xdr:spPr>
    </xdr:pic>
    <xdr:clientData/>
  </xdr:twoCellAnchor>
  <xdr:twoCellAnchor editAs="oneCell">
    <xdr:from>
      <xdr:col>2</xdr:col>
      <xdr:colOff>122844</xdr:colOff>
      <xdr:row>2</xdr:row>
      <xdr:rowOff>557241</xdr:rowOff>
    </xdr:from>
    <xdr:to>
      <xdr:col>2</xdr:col>
      <xdr:colOff>1593034</xdr:colOff>
      <xdr:row>2</xdr:row>
      <xdr:rowOff>1026713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6529CB24-07C7-21E7-5825-28B72AE193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905801" y="1576002"/>
          <a:ext cx="1470190" cy="469472"/>
        </a:xfrm>
        <a:prstGeom prst="rect">
          <a:avLst/>
        </a:prstGeom>
      </xdr:spPr>
    </xdr:pic>
    <xdr:clientData/>
  </xdr:twoCellAnchor>
  <xdr:twoCellAnchor editAs="oneCell">
    <xdr:from>
      <xdr:col>2</xdr:col>
      <xdr:colOff>180348</xdr:colOff>
      <xdr:row>4</xdr:row>
      <xdr:rowOff>372708</xdr:rowOff>
    </xdr:from>
    <xdr:to>
      <xdr:col>2</xdr:col>
      <xdr:colOff>1240028</xdr:colOff>
      <xdr:row>4</xdr:row>
      <xdr:rowOff>1366630</xdr:rowOff>
    </xdr:to>
    <xdr:pic>
      <xdr:nvPicPr>
        <xdr:cNvPr id="10" name="Рисунок 14">
          <a:extLst>
            <a:ext uri="{FF2B5EF4-FFF2-40B4-BE49-F238E27FC236}">
              <a16:creationId xmlns:a16="http://schemas.microsoft.com/office/drawing/2014/main" id="{11EE679A-FAFC-4EFF-87E6-894D80C8F9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63305" y="3884534"/>
          <a:ext cx="1059680" cy="993922"/>
        </a:xfrm>
        <a:prstGeom prst="rect">
          <a:avLst/>
        </a:prstGeom>
      </xdr:spPr>
    </xdr:pic>
    <xdr:clientData/>
  </xdr:twoCellAnchor>
  <xdr:twoCellAnchor editAs="oneCell">
    <xdr:from>
      <xdr:col>2</xdr:col>
      <xdr:colOff>511581</xdr:colOff>
      <xdr:row>6</xdr:row>
      <xdr:rowOff>298173</xdr:rowOff>
    </xdr:from>
    <xdr:to>
      <xdr:col>2</xdr:col>
      <xdr:colOff>1272349</xdr:colOff>
      <xdr:row>6</xdr:row>
      <xdr:rowOff>1707510</xdr:rowOff>
    </xdr:to>
    <xdr:pic>
      <xdr:nvPicPr>
        <xdr:cNvPr id="11" name="Рисунок 18">
          <a:extLst>
            <a:ext uri="{FF2B5EF4-FFF2-40B4-BE49-F238E27FC236}">
              <a16:creationId xmlns:a16="http://schemas.microsoft.com/office/drawing/2014/main" id="{9A139AAF-ADBD-47AF-A23F-DEF96E6DB4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94538" y="6849716"/>
          <a:ext cx="760768" cy="1409337"/>
        </a:xfrm>
        <a:prstGeom prst="rect">
          <a:avLst/>
        </a:prstGeom>
      </xdr:spPr>
    </xdr:pic>
    <xdr:clientData/>
  </xdr:twoCellAnchor>
  <xdr:twoCellAnchor editAs="oneCell">
    <xdr:from>
      <xdr:col>2</xdr:col>
      <xdr:colOff>259284</xdr:colOff>
      <xdr:row>25</xdr:row>
      <xdr:rowOff>117934</xdr:rowOff>
    </xdr:from>
    <xdr:to>
      <xdr:col>2</xdr:col>
      <xdr:colOff>1316934</xdr:colOff>
      <xdr:row>25</xdr:row>
      <xdr:rowOff>758372</xdr:rowOff>
    </xdr:to>
    <xdr:pic>
      <xdr:nvPicPr>
        <xdr:cNvPr id="13" name="Рисунок 13">
          <a:extLst>
            <a:ext uri="{FF2B5EF4-FFF2-40B4-BE49-F238E27FC236}">
              <a16:creationId xmlns:a16="http://schemas.microsoft.com/office/drawing/2014/main" id="{70BFBFBF-5FD3-401B-A3F7-A5B1AA54FE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800000" flipH="1" flipV="1">
          <a:off x="3042241" y="35261043"/>
          <a:ext cx="1057650" cy="640438"/>
        </a:xfrm>
        <a:prstGeom prst="rect">
          <a:avLst/>
        </a:prstGeom>
      </xdr:spPr>
    </xdr:pic>
    <xdr:clientData/>
  </xdr:twoCellAnchor>
  <xdr:twoCellAnchor editAs="oneCell">
    <xdr:from>
      <xdr:col>2</xdr:col>
      <xdr:colOff>534729</xdr:colOff>
      <xdr:row>26</xdr:row>
      <xdr:rowOff>61592</xdr:rowOff>
    </xdr:from>
    <xdr:to>
      <xdr:col>2</xdr:col>
      <xdr:colOff>1060173</xdr:colOff>
      <xdr:row>26</xdr:row>
      <xdr:rowOff>881602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680C1EE8-9522-A678-62D5-BE33562663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317686" y="39611049"/>
          <a:ext cx="525444" cy="820010"/>
        </a:xfrm>
        <a:prstGeom prst="rect">
          <a:avLst/>
        </a:prstGeom>
      </xdr:spPr>
    </xdr:pic>
    <xdr:clientData/>
  </xdr:twoCellAnchor>
  <xdr:twoCellAnchor editAs="oneCell">
    <xdr:from>
      <xdr:col>2</xdr:col>
      <xdr:colOff>295275</xdr:colOff>
      <xdr:row>22</xdr:row>
      <xdr:rowOff>410641</xdr:rowOff>
    </xdr:from>
    <xdr:to>
      <xdr:col>2</xdr:col>
      <xdr:colOff>1323975</xdr:colOff>
      <xdr:row>22</xdr:row>
      <xdr:rowOff>1477241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6442D282-6809-B30A-4728-DD6C879C0A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3533775" y="33157591"/>
          <a:ext cx="1028700" cy="1066600"/>
        </a:xfrm>
        <a:prstGeom prst="rect">
          <a:avLst/>
        </a:prstGeom>
      </xdr:spPr>
    </xdr:pic>
    <xdr:clientData/>
  </xdr:twoCellAnchor>
  <xdr:twoCellAnchor editAs="oneCell">
    <xdr:from>
      <xdr:col>2</xdr:col>
      <xdr:colOff>420756</xdr:colOff>
      <xdr:row>18</xdr:row>
      <xdr:rowOff>446830</xdr:rowOff>
    </xdr:from>
    <xdr:to>
      <xdr:col>2</xdr:col>
      <xdr:colOff>1125606</xdr:colOff>
      <xdr:row>18</xdr:row>
      <xdr:rowOff>1353892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B2F268F5-3978-A9E1-F3F4-B72F493EFB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203713" y="26553613"/>
          <a:ext cx="704850" cy="907062"/>
        </a:xfrm>
        <a:prstGeom prst="rect">
          <a:avLst/>
        </a:prstGeom>
      </xdr:spPr>
    </xdr:pic>
    <xdr:clientData/>
  </xdr:twoCellAnchor>
  <xdr:twoCellAnchor editAs="oneCell">
    <xdr:from>
      <xdr:col>2</xdr:col>
      <xdr:colOff>418379</xdr:colOff>
      <xdr:row>23</xdr:row>
      <xdr:rowOff>289557</xdr:rowOff>
    </xdr:from>
    <xdr:to>
      <xdr:col>2</xdr:col>
      <xdr:colOff>1326217</xdr:colOff>
      <xdr:row>23</xdr:row>
      <xdr:rowOff>1151900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402AE369-FEBF-AD9E-BFD4-2721A3E7CF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656879" y="34960557"/>
          <a:ext cx="907838" cy="862343"/>
        </a:xfrm>
        <a:prstGeom prst="rect">
          <a:avLst/>
        </a:prstGeom>
      </xdr:spPr>
    </xdr:pic>
    <xdr:clientData/>
  </xdr:twoCellAnchor>
  <xdr:twoCellAnchor editAs="oneCell">
    <xdr:from>
      <xdr:col>2</xdr:col>
      <xdr:colOff>582705</xdr:colOff>
      <xdr:row>24</xdr:row>
      <xdr:rowOff>36925</xdr:rowOff>
    </xdr:from>
    <xdr:to>
      <xdr:col>2</xdr:col>
      <xdr:colOff>1187824</xdr:colOff>
      <xdr:row>24</xdr:row>
      <xdr:rowOff>1173962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C5C4437F-8B2A-B627-8B8E-3BAD66DEDB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821205" y="25003631"/>
          <a:ext cx="605119" cy="1137037"/>
        </a:xfrm>
        <a:prstGeom prst="rect">
          <a:avLst/>
        </a:prstGeom>
      </xdr:spPr>
    </xdr:pic>
    <xdr:clientData/>
  </xdr:twoCellAnchor>
  <xdr:twoCellAnchor editAs="oneCell">
    <xdr:from>
      <xdr:col>2</xdr:col>
      <xdr:colOff>429184</xdr:colOff>
      <xdr:row>14</xdr:row>
      <xdr:rowOff>250372</xdr:rowOff>
    </xdr:from>
    <xdr:to>
      <xdr:col>2</xdr:col>
      <xdr:colOff>1112544</xdr:colOff>
      <xdr:row>15</xdr:row>
      <xdr:rowOff>1731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B33D778-E8DF-5BC3-974E-4815618481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3667684" y="20271922"/>
          <a:ext cx="683360" cy="1266249"/>
        </a:xfrm>
        <a:prstGeom prst="rect">
          <a:avLst/>
        </a:prstGeom>
      </xdr:spPr>
    </xdr:pic>
    <xdr:clientData/>
  </xdr:twoCellAnchor>
  <xdr:twoCellAnchor editAs="oneCell">
    <xdr:from>
      <xdr:col>2</xdr:col>
      <xdr:colOff>430375</xdr:colOff>
      <xdr:row>13</xdr:row>
      <xdr:rowOff>183153</xdr:rowOff>
    </xdr:from>
    <xdr:to>
      <xdr:col>2</xdr:col>
      <xdr:colOff>1232807</xdr:colOff>
      <xdr:row>13</xdr:row>
      <xdr:rowOff>1419455</xdr:rowOff>
    </xdr:to>
    <xdr:pic>
      <xdr:nvPicPr>
        <xdr:cNvPr id="23" name="Рисунок 24">
          <a:extLst>
            <a:ext uri="{FF2B5EF4-FFF2-40B4-BE49-F238E27FC236}">
              <a16:creationId xmlns:a16="http://schemas.microsoft.com/office/drawing/2014/main" id="{6F78963A-5846-4116-B260-A33B8B1555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8875" y="18423528"/>
          <a:ext cx="802432" cy="1236302"/>
        </a:xfrm>
        <a:prstGeom prst="rect">
          <a:avLst/>
        </a:prstGeom>
      </xdr:spPr>
    </xdr:pic>
    <xdr:clientData/>
  </xdr:twoCellAnchor>
  <xdr:twoCellAnchor editAs="oneCell">
    <xdr:from>
      <xdr:col>2</xdr:col>
      <xdr:colOff>206730</xdr:colOff>
      <xdr:row>15</xdr:row>
      <xdr:rowOff>120328</xdr:rowOff>
    </xdr:from>
    <xdr:to>
      <xdr:col>2</xdr:col>
      <xdr:colOff>1441234</xdr:colOff>
      <xdr:row>15</xdr:row>
      <xdr:rowOff>920484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12F0E256-F680-F957-F347-84D02F3853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2989687" y="20727458"/>
          <a:ext cx="1234504" cy="800156"/>
        </a:xfrm>
        <a:prstGeom prst="rect">
          <a:avLst/>
        </a:prstGeom>
      </xdr:spPr>
    </xdr:pic>
    <xdr:clientData/>
  </xdr:twoCellAnchor>
  <xdr:twoCellAnchor editAs="oneCell">
    <xdr:from>
      <xdr:col>2</xdr:col>
      <xdr:colOff>619078</xdr:colOff>
      <xdr:row>16</xdr:row>
      <xdr:rowOff>175289</xdr:rowOff>
    </xdr:from>
    <xdr:to>
      <xdr:col>2</xdr:col>
      <xdr:colOff>1292086</xdr:colOff>
      <xdr:row>16</xdr:row>
      <xdr:rowOff>1499937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90BF101B-FCA8-8316-91E0-CD1725E92F5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3402035" y="21751485"/>
          <a:ext cx="673008" cy="1324648"/>
        </a:xfrm>
        <a:prstGeom prst="rect">
          <a:avLst/>
        </a:prstGeom>
      </xdr:spPr>
    </xdr:pic>
    <xdr:clientData/>
  </xdr:twoCellAnchor>
  <xdr:twoCellAnchor editAs="oneCell">
    <xdr:from>
      <xdr:col>2</xdr:col>
      <xdr:colOff>187004</xdr:colOff>
      <xdr:row>8</xdr:row>
      <xdr:rowOff>288617</xdr:rowOff>
    </xdr:from>
    <xdr:to>
      <xdr:col>2</xdr:col>
      <xdr:colOff>1378924</xdr:colOff>
      <xdr:row>8</xdr:row>
      <xdr:rowOff>1660073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86C3FE02-84C9-8B9E-33A1-F1E7EE8B62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3425504" y="10208224"/>
          <a:ext cx="1191920" cy="1371456"/>
        </a:xfrm>
        <a:prstGeom prst="rect">
          <a:avLst/>
        </a:prstGeom>
      </xdr:spPr>
    </xdr:pic>
    <xdr:clientData/>
  </xdr:twoCellAnchor>
  <xdr:twoCellAnchor editAs="oneCell">
    <xdr:from>
      <xdr:col>2</xdr:col>
      <xdr:colOff>114893</xdr:colOff>
      <xdr:row>7</xdr:row>
      <xdr:rowOff>81153</xdr:rowOff>
    </xdr:from>
    <xdr:to>
      <xdr:col>2</xdr:col>
      <xdr:colOff>1528143</xdr:colOff>
      <xdr:row>7</xdr:row>
      <xdr:rowOff>657648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E39013F8-1CEA-6265-E5F4-F089B7F61E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2897850" y="8355479"/>
          <a:ext cx="1413250" cy="576495"/>
        </a:xfrm>
        <a:prstGeom prst="rect">
          <a:avLst/>
        </a:prstGeom>
      </xdr:spPr>
    </xdr:pic>
    <xdr:clientData/>
  </xdr:twoCellAnchor>
  <xdr:twoCellAnchor editAs="oneCell">
    <xdr:from>
      <xdr:col>2</xdr:col>
      <xdr:colOff>171924</xdr:colOff>
      <xdr:row>12</xdr:row>
      <xdr:rowOff>45555</xdr:rowOff>
    </xdr:from>
    <xdr:to>
      <xdr:col>2</xdr:col>
      <xdr:colOff>1532638</xdr:colOff>
      <xdr:row>12</xdr:row>
      <xdr:rowOff>1430255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B9340058-45C8-441D-1237-34931A65B7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2954881" y="17571555"/>
          <a:ext cx="1360714" cy="1384700"/>
        </a:xfrm>
        <a:prstGeom prst="rect">
          <a:avLst/>
        </a:prstGeom>
      </xdr:spPr>
    </xdr:pic>
    <xdr:clientData/>
  </xdr:twoCellAnchor>
  <xdr:twoCellAnchor editAs="oneCell">
    <xdr:from>
      <xdr:col>2</xdr:col>
      <xdr:colOff>309154</xdr:colOff>
      <xdr:row>11</xdr:row>
      <xdr:rowOff>138972</xdr:rowOff>
    </xdr:from>
    <xdr:to>
      <xdr:col>2</xdr:col>
      <xdr:colOff>1262742</xdr:colOff>
      <xdr:row>11</xdr:row>
      <xdr:rowOff>976542</xdr:rowOff>
    </xdr:to>
    <xdr:pic>
      <xdr:nvPicPr>
        <xdr:cNvPr id="29" name="Рисунок 7">
          <a:extLst>
            <a:ext uri="{FF2B5EF4-FFF2-40B4-BE49-F238E27FC236}">
              <a16:creationId xmlns:a16="http://schemas.microsoft.com/office/drawing/2014/main" id="{A51E1BFC-0662-43C9-B25C-60FF6719C2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47654" y="15140847"/>
          <a:ext cx="953588" cy="837570"/>
        </a:xfrm>
        <a:prstGeom prst="rect">
          <a:avLst/>
        </a:prstGeom>
      </xdr:spPr>
    </xdr:pic>
    <xdr:clientData/>
  </xdr:twoCellAnchor>
  <xdr:twoCellAnchor editAs="oneCell">
    <xdr:from>
      <xdr:col>2</xdr:col>
      <xdr:colOff>209550</xdr:colOff>
      <xdr:row>9</xdr:row>
      <xdr:rowOff>346225</xdr:rowOff>
    </xdr:from>
    <xdr:to>
      <xdr:col>2</xdr:col>
      <xdr:colOff>1306286</xdr:colOff>
      <xdr:row>9</xdr:row>
      <xdr:rowOff>1443115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20457703-8174-92E4-6E35-C7C1C0A0CD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48050" y="17640904"/>
          <a:ext cx="1096736" cy="10968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356253</xdr:colOff>
      <xdr:row>19</xdr:row>
      <xdr:rowOff>20460</xdr:rowOff>
    </xdr:from>
    <xdr:to>
      <xdr:col>2</xdr:col>
      <xdr:colOff>1375683</xdr:colOff>
      <xdr:row>19</xdr:row>
      <xdr:rowOff>1193444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1ECD6E15-46B3-BAED-75A1-F1CC65450D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3594753" y="27014310"/>
          <a:ext cx="1019430" cy="1172984"/>
        </a:xfrm>
        <a:prstGeom prst="rect">
          <a:avLst/>
        </a:prstGeom>
      </xdr:spPr>
    </xdr:pic>
    <xdr:clientData/>
  </xdr:twoCellAnchor>
  <xdr:twoCellAnchor editAs="oneCell">
    <xdr:from>
      <xdr:col>2</xdr:col>
      <xdr:colOff>428625</xdr:colOff>
      <xdr:row>10</xdr:row>
      <xdr:rowOff>368990</xdr:rowOff>
    </xdr:from>
    <xdr:to>
      <xdr:col>2</xdr:col>
      <xdr:colOff>1336463</xdr:colOff>
      <xdr:row>10</xdr:row>
      <xdr:rowOff>1231333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456ACA0-E989-43BA-BD0C-C828F2F0F3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211582" y="14598512"/>
          <a:ext cx="907838" cy="862343"/>
        </a:xfrm>
        <a:prstGeom prst="rect">
          <a:avLst/>
        </a:prstGeom>
      </xdr:spPr>
    </xdr:pic>
    <xdr:clientData/>
  </xdr:twoCellAnchor>
  <xdr:twoCellAnchor editAs="oneCell">
    <xdr:from>
      <xdr:col>2</xdr:col>
      <xdr:colOff>438150</xdr:colOff>
      <xdr:row>27</xdr:row>
      <xdr:rowOff>76200</xdr:rowOff>
    </xdr:from>
    <xdr:to>
      <xdr:col>2</xdr:col>
      <xdr:colOff>1028699</xdr:colOff>
      <xdr:row>27</xdr:row>
      <xdr:rowOff>1082127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699177EB-2213-3744-C999-BC94BD2E625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2"/>
        <a:srcRect r="41292"/>
        <a:stretch/>
      </xdr:blipFill>
      <xdr:spPr>
        <a:xfrm>
          <a:off x="3676650" y="38995350"/>
          <a:ext cx="590549" cy="1005927"/>
        </a:xfrm>
        <a:prstGeom prst="rect">
          <a:avLst/>
        </a:prstGeom>
      </xdr:spPr>
    </xdr:pic>
    <xdr:clientData/>
  </xdr:twoCellAnchor>
  <xdr:twoCellAnchor editAs="oneCell">
    <xdr:from>
      <xdr:col>2</xdr:col>
      <xdr:colOff>266370</xdr:colOff>
      <xdr:row>28</xdr:row>
      <xdr:rowOff>119605</xdr:rowOff>
    </xdr:from>
    <xdr:to>
      <xdr:col>2</xdr:col>
      <xdr:colOff>1403902</xdr:colOff>
      <xdr:row>28</xdr:row>
      <xdr:rowOff>1391491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FE786F64-9C70-5188-0972-D7F0ECAF94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tretch>
          <a:fillRect/>
        </a:stretch>
      </xdr:blipFill>
      <xdr:spPr>
        <a:xfrm>
          <a:off x="3049327" y="41863953"/>
          <a:ext cx="1137532" cy="1271886"/>
        </a:xfrm>
        <a:prstGeom prst="rect">
          <a:avLst/>
        </a:prstGeom>
      </xdr:spPr>
    </xdr:pic>
    <xdr:clientData/>
  </xdr:twoCellAnchor>
  <xdr:twoCellAnchor editAs="oneCell">
    <xdr:from>
      <xdr:col>2</xdr:col>
      <xdr:colOff>443294</xdr:colOff>
      <xdr:row>20</xdr:row>
      <xdr:rowOff>301295</xdr:rowOff>
    </xdr:from>
    <xdr:to>
      <xdr:col>2</xdr:col>
      <xdr:colOff>1085022</xdr:colOff>
      <xdr:row>20</xdr:row>
      <xdr:rowOff>1268405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F715F1AB-BA05-708C-F0A2-DE39EE75F3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tretch>
          <a:fillRect/>
        </a:stretch>
      </xdr:blipFill>
      <xdr:spPr>
        <a:xfrm>
          <a:off x="3681794" y="29903338"/>
          <a:ext cx="641728" cy="9671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0"/>
  <sheetViews>
    <sheetView tabSelected="1" topLeftCell="A28" zoomScale="115" zoomScaleNormal="115" workbookViewId="0">
      <selection activeCell="A33" sqref="A33:XFD33"/>
    </sheetView>
  </sheetViews>
  <sheetFormatPr defaultRowHeight="16.5"/>
  <cols>
    <col min="1" max="1" width="9.140625" style="3"/>
    <col min="2" max="2" width="32.5703125" style="2" customWidth="1"/>
    <col min="3" max="3" width="24.85546875" style="2" customWidth="1"/>
    <col min="4" max="4" width="11.28515625" style="3" customWidth="1"/>
    <col min="5" max="5" width="12.5703125" style="5" customWidth="1"/>
    <col min="6" max="6" width="15.7109375" style="3" customWidth="1"/>
    <col min="7" max="7" width="13" style="3" customWidth="1"/>
    <col min="8" max="8" width="39.7109375" style="3" customWidth="1"/>
    <col min="9" max="9" width="38" style="3" customWidth="1"/>
    <col min="10" max="16384" width="9.140625" style="3"/>
  </cols>
  <sheetData>
    <row r="1" spans="1:9" ht="48" customHeight="1">
      <c r="A1" s="29" t="s">
        <v>124</v>
      </c>
      <c r="B1" s="29"/>
      <c r="C1" s="29"/>
      <c r="D1" s="29"/>
      <c r="E1" s="29"/>
      <c r="F1" s="29"/>
      <c r="G1" s="29"/>
      <c r="H1" s="29"/>
      <c r="I1" s="29"/>
    </row>
    <row r="2" spans="1:9" s="5" customFormat="1" ht="32.25" customHeight="1">
      <c r="A2" s="4" t="s">
        <v>28</v>
      </c>
      <c r="B2" s="4" t="s">
        <v>26</v>
      </c>
      <c r="C2" s="4"/>
      <c r="D2" s="4" t="s">
        <v>27</v>
      </c>
      <c r="E2" s="4" t="s">
        <v>30</v>
      </c>
      <c r="F2" s="4" t="s">
        <v>29</v>
      </c>
      <c r="G2" s="4" t="s">
        <v>31</v>
      </c>
      <c r="H2" s="4" t="s">
        <v>36</v>
      </c>
      <c r="I2" s="4" t="s">
        <v>34</v>
      </c>
    </row>
    <row r="3" spans="1:9" s="5" customFormat="1" ht="119.25" customHeight="1">
      <c r="A3" s="10">
        <v>1</v>
      </c>
      <c r="B3" s="19" t="s">
        <v>53</v>
      </c>
      <c r="C3" s="19"/>
      <c r="D3" s="10" t="s">
        <v>21</v>
      </c>
      <c r="E3" s="10">
        <v>2</v>
      </c>
      <c r="F3" s="10">
        <v>280000</v>
      </c>
      <c r="G3" s="10">
        <f>+F3*E3</f>
        <v>560000</v>
      </c>
      <c r="H3" s="23" t="s">
        <v>57</v>
      </c>
      <c r="I3" s="23" t="s">
        <v>58</v>
      </c>
    </row>
    <row r="4" spans="1:9" s="5" customFormat="1" ht="77.25" customHeight="1">
      <c r="A4" s="10">
        <v>2</v>
      </c>
      <c r="B4" s="19" t="s">
        <v>54</v>
      </c>
      <c r="C4" s="19"/>
      <c r="D4" s="10" t="s">
        <v>21</v>
      </c>
      <c r="E4" s="10">
        <f>1+1+2+2</f>
        <v>6</v>
      </c>
      <c r="F4" s="10">
        <v>80000</v>
      </c>
      <c r="G4" s="10">
        <f t="shared" ref="G4:G29" si="0">+F4*E4</f>
        <v>480000</v>
      </c>
      <c r="H4" s="23" t="s">
        <v>55</v>
      </c>
      <c r="I4" s="23" t="s">
        <v>56</v>
      </c>
    </row>
    <row r="5" spans="1:9" s="5" customFormat="1" ht="147.75" customHeight="1">
      <c r="A5" s="10">
        <v>3</v>
      </c>
      <c r="B5" s="19" t="s">
        <v>59</v>
      </c>
      <c r="C5" s="20"/>
      <c r="D5" s="10" t="s">
        <v>21</v>
      </c>
      <c r="E5" s="10">
        <f>20+24</f>
        <v>44</v>
      </c>
      <c r="F5" s="10">
        <v>35000</v>
      </c>
      <c r="G5" s="10">
        <f t="shared" si="0"/>
        <v>1540000</v>
      </c>
      <c r="H5" s="23" t="s">
        <v>109</v>
      </c>
      <c r="I5" s="23" t="s">
        <v>98</v>
      </c>
    </row>
    <row r="6" spans="1:9" s="5" customFormat="1" ht="175.5" customHeight="1">
      <c r="A6" s="10">
        <v>4</v>
      </c>
      <c r="B6" s="19" t="s">
        <v>44</v>
      </c>
      <c r="C6" s="19"/>
      <c r="D6" s="10" t="s">
        <v>21</v>
      </c>
      <c r="E6" s="10">
        <v>3</v>
      </c>
      <c r="F6" s="10">
        <v>90000</v>
      </c>
      <c r="G6" s="10">
        <f t="shared" si="0"/>
        <v>270000</v>
      </c>
      <c r="H6" s="23" t="s">
        <v>104</v>
      </c>
      <c r="I6" s="23" t="s">
        <v>105</v>
      </c>
    </row>
    <row r="7" spans="1:9" s="5" customFormat="1" ht="175.5">
      <c r="A7" s="10">
        <v>5</v>
      </c>
      <c r="B7" s="19" t="s">
        <v>49</v>
      </c>
      <c r="C7" s="20"/>
      <c r="D7" s="10" t="s">
        <v>21</v>
      </c>
      <c r="E7" s="10">
        <f>5+6+4</f>
        <v>15</v>
      </c>
      <c r="F7" s="10">
        <v>70000</v>
      </c>
      <c r="G7" s="10">
        <f t="shared" si="0"/>
        <v>1050000</v>
      </c>
      <c r="H7" s="23" t="s">
        <v>60</v>
      </c>
      <c r="I7" s="23" t="s">
        <v>61</v>
      </c>
    </row>
    <row r="8" spans="1:9" s="5" customFormat="1" ht="76.5">
      <c r="A8" s="10">
        <v>6</v>
      </c>
      <c r="B8" s="19" t="s">
        <v>76</v>
      </c>
      <c r="C8" s="19"/>
      <c r="D8" s="10" t="s">
        <v>21</v>
      </c>
      <c r="E8" s="10">
        <v>3</v>
      </c>
      <c r="F8" s="10">
        <v>50000</v>
      </c>
      <c r="G8" s="10">
        <f t="shared" si="0"/>
        <v>150000</v>
      </c>
      <c r="H8" s="22" t="s">
        <v>72</v>
      </c>
      <c r="I8" s="22" t="s">
        <v>73</v>
      </c>
    </row>
    <row r="9" spans="1:9" s="5" customFormat="1" ht="140.25">
      <c r="A9" s="10">
        <v>7</v>
      </c>
      <c r="B9" s="19" t="s">
        <v>75</v>
      </c>
      <c r="C9" s="19"/>
      <c r="D9" s="10" t="s">
        <v>21</v>
      </c>
      <c r="E9" s="10">
        <v>3</v>
      </c>
      <c r="F9" s="10">
        <v>85000</v>
      </c>
      <c r="G9" s="10">
        <f t="shared" si="0"/>
        <v>255000</v>
      </c>
      <c r="H9" s="20" t="s">
        <v>96</v>
      </c>
      <c r="I9" s="22" t="s">
        <v>97</v>
      </c>
    </row>
    <row r="10" spans="1:9" s="5" customFormat="1" ht="128.25" customHeight="1">
      <c r="A10" s="10">
        <v>8</v>
      </c>
      <c r="B10" s="19" t="s">
        <v>95</v>
      </c>
      <c r="C10" s="1"/>
      <c r="D10" s="10" t="s">
        <v>21</v>
      </c>
      <c r="E10" s="10">
        <v>2</v>
      </c>
      <c r="F10" s="10">
        <v>60000</v>
      </c>
      <c r="G10" s="10">
        <f t="shared" si="0"/>
        <v>120000</v>
      </c>
      <c r="H10" s="22" t="s">
        <v>107</v>
      </c>
      <c r="I10" s="22" t="s">
        <v>108</v>
      </c>
    </row>
    <row r="11" spans="1:9" s="5" customFormat="1" ht="118.5" customHeight="1">
      <c r="A11" s="10">
        <v>9</v>
      </c>
      <c r="B11" s="19" t="s">
        <v>45</v>
      </c>
      <c r="C11" s="24"/>
      <c r="D11" s="10" t="s">
        <v>21</v>
      </c>
      <c r="E11" s="10">
        <v>1</v>
      </c>
      <c r="F11" s="10">
        <v>50000</v>
      </c>
      <c r="G11" s="10">
        <f t="shared" si="0"/>
        <v>50000</v>
      </c>
      <c r="H11" s="20" t="s">
        <v>106</v>
      </c>
      <c r="I11" s="22" t="s">
        <v>92</v>
      </c>
    </row>
    <row r="12" spans="1:9" s="5" customFormat="1" ht="153">
      <c r="A12" s="10">
        <v>10</v>
      </c>
      <c r="B12" s="19" t="s">
        <v>54</v>
      </c>
      <c r="C12" s="19"/>
      <c r="D12" s="10" t="s">
        <v>21</v>
      </c>
      <c r="E12" s="10">
        <v>4</v>
      </c>
      <c r="F12" s="10">
        <v>40000</v>
      </c>
      <c r="G12" s="10">
        <f t="shared" si="0"/>
        <v>160000</v>
      </c>
      <c r="H12" s="20" t="s">
        <v>115</v>
      </c>
      <c r="I12" s="20" t="s">
        <v>114</v>
      </c>
    </row>
    <row r="13" spans="1:9" s="5" customFormat="1" ht="127.5">
      <c r="A13" s="10">
        <v>11</v>
      </c>
      <c r="B13" s="19" t="s">
        <v>74</v>
      </c>
      <c r="C13" s="19"/>
      <c r="D13" s="10" t="s">
        <v>21</v>
      </c>
      <c r="E13" s="10">
        <v>1</v>
      </c>
      <c r="F13" s="10">
        <v>85000</v>
      </c>
      <c r="G13" s="10">
        <f t="shared" si="0"/>
        <v>85000</v>
      </c>
      <c r="H13" s="22" t="s">
        <v>99</v>
      </c>
      <c r="I13" s="22" t="s">
        <v>100</v>
      </c>
    </row>
    <row r="14" spans="1:9" s="5" customFormat="1" ht="114.75">
      <c r="A14" s="10">
        <v>12</v>
      </c>
      <c r="B14" s="19" t="s">
        <v>47</v>
      </c>
      <c r="C14" s="19"/>
      <c r="D14" s="10" t="s">
        <v>21</v>
      </c>
      <c r="E14" s="10">
        <v>2</v>
      </c>
      <c r="F14" s="10">
        <v>50000</v>
      </c>
      <c r="G14" s="10">
        <f t="shared" si="0"/>
        <v>100000</v>
      </c>
      <c r="H14" s="21" t="s">
        <v>68</v>
      </c>
      <c r="I14" s="21" t="s">
        <v>69</v>
      </c>
    </row>
    <row r="15" spans="1:9" s="5" customFormat="1" ht="114.75">
      <c r="A15" s="10">
        <v>13</v>
      </c>
      <c r="B15" s="19" t="s">
        <v>51</v>
      </c>
      <c r="C15" s="19"/>
      <c r="D15" s="10" t="s">
        <v>21</v>
      </c>
      <c r="E15" s="10">
        <v>2</v>
      </c>
      <c r="F15" s="10">
        <v>50000</v>
      </c>
      <c r="G15" s="10">
        <f t="shared" si="0"/>
        <v>100000</v>
      </c>
      <c r="H15" s="21" t="s">
        <v>66</v>
      </c>
      <c r="I15" s="21" t="s">
        <v>67</v>
      </c>
    </row>
    <row r="16" spans="1:9" s="5" customFormat="1" ht="76.5">
      <c r="A16" s="10">
        <v>14</v>
      </c>
      <c r="B16" s="19" t="s">
        <v>50</v>
      </c>
      <c r="C16" s="19"/>
      <c r="D16" s="10" t="s">
        <v>21</v>
      </c>
      <c r="E16" s="10">
        <f>1+2</f>
        <v>3</v>
      </c>
      <c r="F16" s="10">
        <v>45000</v>
      </c>
      <c r="G16" s="10">
        <f t="shared" si="0"/>
        <v>135000</v>
      </c>
      <c r="H16" s="21" t="s">
        <v>122</v>
      </c>
      <c r="I16" s="21" t="s">
        <v>123</v>
      </c>
    </row>
    <row r="17" spans="1:9" s="5" customFormat="1" ht="138" customHeight="1">
      <c r="A17" s="10">
        <v>15</v>
      </c>
      <c r="B17" s="19" t="s">
        <v>77</v>
      </c>
      <c r="C17" s="19"/>
      <c r="D17" s="10" t="s">
        <v>21</v>
      </c>
      <c r="E17" s="10">
        <v>1</v>
      </c>
      <c r="F17" s="10">
        <v>120000</v>
      </c>
      <c r="G17" s="10">
        <f t="shared" si="0"/>
        <v>120000</v>
      </c>
      <c r="H17" s="20" t="s">
        <v>70</v>
      </c>
      <c r="I17" s="20" t="s">
        <v>71</v>
      </c>
    </row>
    <row r="18" spans="1:9" s="5" customFormat="1" ht="121.5" customHeight="1">
      <c r="A18" s="10">
        <v>16</v>
      </c>
      <c r="B18" s="19" t="s">
        <v>52</v>
      </c>
      <c r="C18" s="19"/>
      <c r="D18" s="10" t="s">
        <v>21</v>
      </c>
      <c r="E18" s="10">
        <v>1</v>
      </c>
      <c r="F18" s="10">
        <v>180000</v>
      </c>
      <c r="G18" s="10">
        <f t="shared" si="0"/>
        <v>180000</v>
      </c>
      <c r="H18" s="18" t="s">
        <v>116</v>
      </c>
      <c r="I18" s="18" t="s">
        <v>117</v>
      </c>
    </row>
    <row r="19" spans="1:9" s="5" customFormat="1" ht="127.5">
      <c r="A19" s="10">
        <v>17</v>
      </c>
      <c r="B19" s="19" t="s">
        <v>78</v>
      </c>
      <c r="C19" s="19"/>
      <c r="D19" s="10" t="s">
        <v>21</v>
      </c>
      <c r="E19" s="10">
        <v>1</v>
      </c>
      <c r="F19" s="10">
        <v>300000</v>
      </c>
      <c r="G19" s="10">
        <f t="shared" si="0"/>
        <v>300000</v>
      </c>
      <c r="H19" s="20" t="s">
        <v>118</v>
      </c>
      <c r="I19" s="20" t="s">
        <v>119</v>
      </c>
    </row>
    <row r="20" spans="1:9" s="5" customFormat="1" ht="131.25" customHeight="1">
      <c r="A20" s="10">
        <v>18</v>
      </c>
      <c r="B20" s="19" t="s">
        <v>79</v>
      </c>
      <c r="C20" s="19"/>
      <c r="D20" s="10" t="s">
        <v>21</v>
      </c>
      <c r="E20" s="10">
        <v>2</v>
      </c>
      <c r="F20" s="10">
        <v>80000</v>
      </c>
      <c r="G20" s="10">
        <f t="shared" si="0"/>
        <v>160000</v>
      </c>
      <c r="H20" s="22" t="s">
        <v>90</v>
      </c>
      <c r="I20" s="22" t="s">
        <v>91</v>
      </c>
    </row>
    <row r="21" spans="1:9" s="5" customFormat="1" ht="132.75" customHeight="1">
      <c r="A21" s="10">
        <v>19</v>
      </c>
      <c r="B21" s="19" t="s">
        <v>48</v>
      </c>
      <c r="C21" s="19"/>
      <c r="D21" s="10" t="s">
        <v>21</v>
      </c>
      <c r="E21" s="10">
        <v>1</v>
      </c>
      <c r="F21" s="10">
        <v>70000</v>
      </c>
      <c r="G21" s="10">
        <f t="shared" si="0"/>
        <v>70000</v>
      </c>
      <c r="H21" s="22" t="s">
        <v>93</v>
      </c>
      <c r="I21" s="25" t="s">
        <v>94</v>
      </c>
    </row>
    <row r="22" spans="1:9" s="5" customFormat="1" ht="142.5" customHeight="1">
      <c r="A22" s="10">
        <v>20</v>
      </c>
      <c r="B22" s="19" t="s">
        <v>80</v>
      </c>
      <c r="C22" s="19"/>
      <c r="D22" s="10" t="s">
        <v>21</v>
      </c>
      <c r="E22" s="10">
        <v>4</v>
      </c>
      <c r="F22" s="10">
        <v>110000</v>
      </c>
      <c r="G22" s="10">
        <f t="shared" si="0"/>
        <v>440000</v>
      </c>
      <c r="H22" s="20" t="s">
        <v>120</v>
      </c>
      <c r="I22" s="20" t="s">
        <v>121</v>
      </c>
    </row>
    <row r="23" spans="1:9" s="5" customFormat="1" ht="127.5">
      <c r="A23" s="10">
        <v>21</v>
      </c>
      <c r="B23" s="19" t="s">
        <v>81</v>
      </c>
      <c r="C23" s="19"/>
      <c r="D23" s="10" t="s">
        <v>21</v>
      </c>
      <c r="E23" s="10">
        <v>10</v>
      </c>
      <c r="F23" s="10">
        <v>15000</v>
      </c>
      <c r="G23" s="10">
        <f t="shared" si="0"/>
        <v>150000</v>
      </c>
      <c r="H23" s="20" t="s">
        <v>64</v>
      </c>
      <c r="I23" s="20" t="s">
        <v>65</v>
      </c>
    </row>
    <row r="24" spans="1:9" s="5" customFormat="1" ht="102">
      <c r="A24" s="10">
        <v>22</v>
      </c>
      <c r="B24" s="19" t="s">
        <v>82</v>
      </c>
      <c r="C24" s="19"/>
      <c r="D24" s="10" t="s">
        <v>21</v>
      </c>
      <c r="E24" s="10">
        <v>3</v>
      </c>
      <c r="F24" s="10">
        <v>30000</v>
      </c>
      <c r="G24" s="10">
        <f t="shared" si="0"/>
        <v>90000</v>
      </c>
      <c r="H24" s="20" t="s">
        <v>89</v>
      </c>
      <c r="I24" s="20" t="s">
        <v>88</v>
      </c>
    </row>
    <row r="25" spans="1:9" s="5" customFormat="1" ht="102">
      <c r="A25" s="10">
        <v>23</v>
      </c>
      <c r="B25" s="19" t="s">
        <v>83</v>
      </c>
      <c r="C25" s="19"/>
      <c r="D25" s="10" t="s">
        <v>21</v>
      </c>
      <c r="E25" s="10">
        <v>3</v>
      </c>
      <c r="F25" s="10">
        <v>65000</v>
      </c>
      <c r="G25" s="10">
        <f t="shared" si="0"/>
        <v>195000</v>
      </c>
      <c r="H25" s="20" t="s">
        <v>113</v>
      </c>
      <c r="I25" s="20" t="s">
        <v>103</v>
      </c>
    </row>
    <row r="26" spans="1:9" s="5" customFormat="1" ht="72" customHeight="1">
      <c r="A26" s="10">
        <v>24</v>
      </c>
      <c r="B26" s="19" t="s">
        <v>46</v>
      </c>
      <c r="C26" s="19"/>
      <c r="D26" s="10" t="s">
        <v>21</v>
      </c>
      <c r="E26" s="10">
        <v>6</v>
      </c>
      <c r="F26" s="10">
        <v>65000</v>
      </c>
      <c r="G26" s="10">
        <f t="shared" si="0"/>
        <v>390000</v>
      </c>
      <c r="H26" s="21" t="s">
        <v>62</v>
      </c>
      <c r="I26" s="21" t="s">
        <v>63</v>
      </c>
    </row>
    <row r="27" spans="1:9" s="5" customFormat="1" ht="81" customHeight="1">
      <c r="A27" s="10">
        <v>25</v>
      </c>
      <c r="B27" s="19" t="s">
        <v>110</v>
      </c>
      <c r="C27" s="19"/>
      <c r="D27" s="10" t="s">
        <v>21</v>
      </c>
      <c r="E27" s="10">
        <v>24</v>
      </c>
      <c r="F27" s="10">
        <v>40000</v>
      </c>
      <c r="G27" s="10">
        <f t="shared" si="0"/>
        <v>960000</v>
      </c>
      <c r="H27" s="21" t="s">
        <v>111</v>
      </c>
      <c r="I27" s="21" t="s">
        <v>112</v>
      </c>
    </row>
    <row r="28" spans="1:9" s="5" customFormat="1" ht="92.25" customHeight="1">
      <c r="A28" s="10">
        <v>26</v>
      </c>
      <c r="B28" s="19" t="s">
        <v>84</v>
      </c>
      <c r="C28" s="19"/>
      <c r="D28" s="10" t="s">
        <v>21</v>
      </c>
      <c r="E28" s="10">
        <v>3</v>
      </c>
      <c r="F28" s="10">
        <v>70000</v>
      </c>
      <c r="G28" s="10">
        <f t="shared" si="0"/>
        <v>210000</v>
      </c>
      <c r="H28" s="20" t="s">
        <v>87</v>
      </c>
      <c r="I28" s="25" t="s">
        <v>86</v>
      </c>
    </row>
    <row r="29" spans="1:9" s="5" customFormat="1" ht="147.75" customHeight="1">
      <c r="A29" s="10">
        <v>27</v>
      </c>
      <c r="B29" s="19" t="s">
        <v>85</v>
      </c>
      <c r="C29" s="19"/>
      <c r="D29" s="10" t="s">
        <v>21</v>
      </c>
      <c r="E29" s="10">
        <v>1</v>
      </c>
      <c r="F29" s="10">
        <v>200000</v>
      </c>
      <c r="G29" s="10">
        <f t="shared" si="0"/>
        <v>200000</v>
      </c>
      <c r="H29" s="20" t="s">
        <v>101</v>
      </c>
      <c r="I29" s="25" t="s">
        <v>102</v>
      </c>
    </row>
    <row r="30" spans="1:9">
      <c r="G30" s="3">
        <f>SUM(G3:G29)</f>
        <v>8520000</v>
      </c>
    </row>
    <row r="32" spans="1:9" s="28" customFormat="1" ht="60.75" customHeight="1">
      <c r="A32" s="30" t="s">
        <v>125</v>
      </c>
      <c r="B32" s="31"/>
      <c r="C32" s="31"/>
      <c r="D32" s="31"/>
      <c r="E32" s="31"/>
      <c r="F32" s="31"/>
      <c r="G32" s="31"/>
      <c r="H32" s="31"/>
      <c r="I32" s="32"/>
    </row>
    <row r="129" spans="4:4">
      <c r="D129" s="2"/>
    </row>
    <row r="130" spans="4:4">
      <c r="D130" s="2"/>
    </row>
  </sheetData>
  <mergeCells count="2">
    <mergeCell ref="A32:I32"/>
    <mergeCell ref="A1:I1"/>
  </mergeCells>
  <pageMargins left="0.70866141732283472" right="0.70866141732283472" top="0.74803149606299213" bottom="0.74803149606299213" header="0.31496062992125984" footer="0.31496062992125984"/>
  <pageSetup paperSize="9" scale="70" orientation="landscape" verticalDpi="0" r:id="rId1"/>
  <rowBreaks count="1" manualBreakCount="1">
    <brk id="14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2903E-B6DE-4B34-903F-4B57B19D3475}">
  <dimension ref="A1:K9"/>
  <sheetViews>
    <sheetView workbookViewId="0">
      <selection activeCell="C17" sqref="C17"/>
    </sheetView>
  </sheetViews>
  <sheetFormatPr defaultRowHeight="15"/>
  <cols>
    <col min="2" max="2" width="67.140625" customWidth="1"/>
    <col min="3" max="3" width="14.42578125" customWidth="1"/>
    <col min="5" max="5" width="11.140625" customWidth="1"/>
    <col min="6" max="6" width="15.42578125" customWidth="1"/>
    <col min="7" max="8" width="32.28515625" customWidth="1"/>
  </cols>
  <sheetData>
    <row r="1" spans="1:11" ht="39.75" customHeight="1"/>
    <row r="2" spans="1:11" ht="33">
      <c r="A2" s="4" t="s">
        <v>28</v>
      </c>
      <c r="B2" s="4" t="s">
        <v>26</v>
      </c>
      <c r="C2" s="4" t="s">
        <v>27</v>
      </c>
      <c r="D2" s="4" t="s">
        <v>30</v>
      </c>
      <c r="E2" s="4" t="s">
        <v>29</v>
      </c>
      <c r="F2" s="4" t="s">
        <v>31</v>
      </c>
      <c r="G2" s="4" t="s">
        <v>36</v>
      </c>
      <c r="H2" s="4" t="s">
        <v>34</v>
      </c>
      <c r="I2" s="4"/>
      <c r="J2" s="4"/>
      <c r="K2" s="4"/>
    </row>
    <row r="3" spans="1:11" s="3" customFormat="1" ht="16.5">
      <c r="A3" s="10">
        <v>1</v>
      </c>
      <c r="B3" s="17" t="s">
        <v>43</v>
      </c>
      <c r="C3" s="10" t="s">
        <v>21</v>
      </c>
      <c r="D3" s="12">
        <f>20+24</f>
        <v>44</v>
      </c>
      <c r="E3" s="6">
        <v>120000</v>
      </c>
      <c r="F3" s="6">
        <f>+E3*D3</f>
        <v>5280000</v>
      </c>
      <c r="G3" s="6"/>
      <c r="H3" s="6"/>
      <c r="I3" s="6"/>
      <c r="J3" s="6"/>
      <c r="K3" s="6"/>
    </row>
    <row r="4" spans="1:11" s="3" customFormat="1" ht="16.5">
      <c r="A4" s="10">
        <v>2</v>
      </c>
      <c r="B4" s="11" t="s">
        <v>10</v>
      </c>
      <c r="C4" s="10" t="s">
        <v>21</v>
      </c>
      <c r="D4" s="12">
        <v>1</v>
      </c>
      <c r="E4" s="6">
        <v>70000</v>
      </c>
      <c r="F4" s="6">
        <f t="shared" ref="F4:F8" si="0">+E4*D4</f>
        <v>70000</v>
      </c>
      <c r="G4" s="6"/>
      <c r="H4" s="6"/>
      <c r="I4" s="6"/>
      <c r="J4" s="6"/>
      <c r="K4" s="6"/>
    </row>
    <row r="5" spans="1:11" s="3" customFormat="1" ht="16.5">
      <c r="A5" s="10">
        <v>3</v>
      </c>
      <c r="B5" s="11" t="s">
        <v>11</v>
      </c>
      <c r="C5" s="10" t="s">
        <v>21</v>
      </c>
      <c r="D5" s="12">
        <v>2</v>
      </c>
      <c r="E5" s="6">
        <v>95000</v>
      </c>
      <c r="F5" s="6">
        <f t="shared" si="0"/>
        <v>190000</v>
      </c>
      <c r="G5" s="6"/>
      <c r="H5" s="6"/>
      <c r="I5" s="6"/>
      <c r="J5" s="6"/>
      <c r="K5" s="6"/>
    </row>
    <row r="6" spans="1:11" s="3" customFormat="1" ht="16.5">
      <c r="A6" s="10">
        <v>4</v>
      </c>
      <c r="B6" s="11" t="s">
        <v>12</v>
      </c>
      <c r="C6" s="10" t="s">
        <v>21</v>
      </c>
      <c r="D6" s="12">
        <v>1</v>
      </c>
      <c r="E6" s="6">
        <v>80000</v>
      </c>
      <c r="F6" s="6">
        <f t="shared" si="0"/>
        <v>80000</v>
      </c>
      <c r="G6" s="6"/>
      <c r="H6" s="6"/>
      <c r="I6" s="6"/>
      <c r="J6" s="6"/>
      <c r="K6" s="6"/>
    </row>
    <row r="7" spans="1:11" s="3" customFormat="1" ht="16.5">
      <c r="A7" s="10">
        <v>5</v>
      </c>
      <c r="B7" s="11" t="s">
        <v>42</v>
      </c>
      <c r="C7" s="10" t="s">
        <v>21</v>
      </c>
      <c r="D7" s="12">
        <v>1</v>
      </c>
      <c r="E7" s="6">
        <v>60000</v>
      </c>
      <c r="F7" s="6">
        <f t="shared" si="0"/>
        <v>60000</v>
      </c>
      <c r="G7" s="6"/>
      <c r="H7" s="6"/>
      <c r="I7" s="6"/>
      <c r="J7" s="6"/>
      <c r="K7" s="6"/>
    </row>
    <row r="8" spans="1:11" s="3" customFormat="1" ht="16.5">
      <c r="A8" s="10">
        <v>6</v>
      </c>
      <c r="B8" s="11" t="s">
        <v>41</v>
      </c>
      <c r="C8" s="10" t="s">
        <v>21</v>
      </c>
      <c r="D8" s="12">
        <v>2</v>
      </c>
      <c r="E8" s="6">
        <v>60000</v>
      </c>
      <c r="F8" s="6">
        <f t="shared" si="0"/>
        <v>120000</v>
      </c>
      <c r="G8" s="6"/>
      <c r="H8" s="6"/>
      <c r="I8" s="6"/>
      <c r="J8" s="6"/>
      <c r="K8" s="6"/>
    </row>
    <row r="9" spans="1:11" ht="16.5">
      <c r="F9" s="16">
        <f>SUM(F3:F8)</f>
        <v>5800000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B53B4-C274-479E-8383-F3ADF25C3DBE}">
  <dimension ref="A2:K15"/>
  <sheetViews>
    <sheetView workbookViewId="0">
      <selection activeCell="A14" sqref="A14:XFD14"/>
    </sheetView>
  </sheetViews>
  <sheetFormatPr defaultRowHeight="16.5"/>
  <cols>
    <col min="1" max="1" width="9.140625" style="3"/>
    <col min="2" max="2" width="57.85546875" style="3" customWidth="1"/>
    <col min="3" max="3" width="13.42578125" style="3" customWidth="1"/>
    <col min="4" max="4" width="12" style="5" customWidth="1"/>
    <col min="5" max="5" width="12.140625" style="5" customWidth="1"/>
    <col min="6" max="6" width="14" style="3" customWidth="1"/>
    <col min="7" max="7" width="28.42578125" style="3" customWidth="1"/>
    <col min="8" max="8" width="37.7109375" style="3" customWidth="1"/>
    <col min="9" max="16384" width="9.140625" style="3"/>
  </cols>
  <sheetData>
    <row r="2" spans="1:11" s="5" customFormat="1" ht="33">
      <c r="A2" s="4" t="s">
        <v>28</v>
      </c>
      <c r="B2" s="4" t="s">
        <v>26</v>
      </c>
      <c r="C2" s="4" t="s">
        <v>27</v>
      </c>
      <c r="D2" s="4" t="s">
        <v>30</v>
      </c>
      <c r="E2" s="4" t="s">
        <v>29</v>
      </c>
      <c r="F2" s="4" t="s">
        <v>31</v>
      </c>
      <c r="G2" s="4" t="s">
        <v>36</v>
      </c>
      <c r="H2" s="4" t="s">
        <v>34</v>
      </c>
      <c r="I2" s="4"/>
      <c r="J2" s="4"/>
      <c r="K2" s="4"/>
    </row>
    <row r="3" spans="1:11">
      <c r="A3" s="12">
        <v>1</v>
      </c>
      <c r="B3" s="9" t="s">
        <v>37</v>
      </c>
      <c r="C3" s="10" t="s">
        <v>21</v>
      </c>
      <c r="D3" s="10">
        <v>5</v>
      </c>
      <c r="E3" s="10">
        <v>4000</v>
      </c>
      <c r="F3" s="6">
        <f t="shared" ref="F3:F8" si="0">+E3*D3</f>
        <v>20000</v>
      </c>
      <c r="G3" s="6"/>
      <c r="H3" s="6"/>
      <c r="I3" s="6"/>
      <c r="J3" s="6"/>
      <c r="K3" s="6"/>
    </row>
    <row r="4" spans="1:11">
      <c r="A4" s="12">
        <v>2</v>
      </c>
      <c r="B4" s="9" t="s">
        <v>32</v>
      </c>
      <c r="C4" s="10" t="s">
        <v>21</v>
      </c>
      <c r="D4" s="10">
        <v>5</v>
      </c>
      <c r="E4" s="10">
        <v>3000</v>
      </c>
      <c r="F4" s="6">
        <f t="shared" si="0"/>
        <v>15000</v>
      </c>
      <c r="G4" s="6"/>
      <c r="H4" s="6"/>
      <c r="I4" s="6"/>
      <c r="J4" s="6"/>
      <c r="K4" s="6"/>
    </row>
    <row r="5" spans="1:11">
      <c r="A5" s="12">
        <v>3</v>
      </c>
      <c r="B5" s="9" t="s">
        <v>33</v>
      </c>
      <c r="C5" s="10" t="s">
        <v>21</v>
      </c>
      <c r="D5" s="10">
        <v>3</v>
      </c>
      <c r="E5" s="10">
        <v>60000</v>
      </c>
      <c r="F5" s="6">
        <f t="shared" si="0"/>
        <v>180000</v>
      </c>
      <c r="G5" s="6"/>
      <c r="H5" s="6"/>
      <c r="I5" s="6"/>
      <c r="J5" s="6"/>
      <c r="K5" s="6"/>
    </row>
    <row r="6" spans="1:11">
      <c r="A6" s="12">
        <v>4</v>
      </c>
      <c r="B6" s="9" t="s">
        <v>38</v>
      </c>
      <c r="C6" s="10" t="s">
        <v>21</v>
      </c>
      <c r="D6" s="10">
        <v>2</v>
      </c>
      <c r="E6" s="10">
        <v>100000</v>
      </c>
      <c r="F6" s="6">
        <f t="shared" si="0"/>
        <v>200000</v>
      </c>
      <c r="G6" s="6"/>
      <c r="H6" s="6"/>
      <c r="I6" s="6"/>
      <c r="J6" s="6"/>
      <c r="K6" s="6"/>
    </row>
    <row r="7" spans="1:11">
      <c r="A7" s="12">
        <v>5</v>
      </c>
      <c r="B7" s="9" t="s">
        <v>18</v>
      </c>
      <c r="C7" s="10" t="s">
        <v>21</v>
      </c>
      <c r="D7" s="10"/>
      <c r="E7" s="10"/>
      <c r="F7" s="6">
        <f t="shared" si="0"/>
        <v>0</v>
      </c>
      <c r="G7" s="6"/>
      <c r="H7" s="6"/>
      <c r="I7" s="6"/>
      <c r="J7" s="6"/>
      <c r="K7" s="6"/>
    </row>
    <row r="8" spans="1:11">
      <c r="A8" s="12">
        <v>6</v>
      </c>
      <c r="B8" s="9" t="s">
        <v>35</v>
      </c>
      <c r="C8" s="10" t="s">
        <v>21</v>
      </c>
      <c r="D8" s="10">
        <v>1</v>
      </c>
      <c r="E8" s="10">
        <v>4000</v>
      </c>
      <c r="F8" s="6">
        <f t="shared" si="0"/>
        <v>4000</v>
      </c>
      <c r="G8" s="6"/>
      <c r="H8" s="6"/>
      <c r="I8" s="6"/>
      <c r="J8" s="6"/>
      <c r="K8" s="6"/>
    </row>
    <row r="9" spans="1:11" s="5" customFormat="1">
      <c r="A9" s="12">
        <v>7</v>
      </c>
      <c r="B9" s="15" t="s">
        <v>1</v>
      </c>
      <c r="C9" s="10" t="s">
        <v>21</v>
      </c>
      <c r="D9" s="10"/>
      <c r="E9" s="10"/>
      <c r="F9" s="10"/>
      <c r="G9" s="10"/>
      <c r="H9" s="10"/>
      <c r="I9" s="10"/>
      <c r="J9" s="10"/>
      <c r="K9" s="10"/>
    </row>
    <row r="10" spans="1:11" s="5" customFormat="1">
      <c r="A10" s="12">
        <v>8</v>
      </c>
      <c r="B10" s="15" t="s">
        <v>2</v>
      </c>
      <c r="C10" s="10" t="s">
        <v>21</v>
      </c>
      <c r="D10" s="10"/>
      <c r="E10" s="10"/>
      <c r="F10" s="10"/>
      <c r="G10" s="10"/>
      <c r="H10" s="10"/>
      <c r="I10" s="10"/>
      <c r="J10" s="10"/>
      <c r="K10" s="10"/>
    </row>
    <row r="11" spans="1:11" s="5" customFormat="1">
      <c r="A11" s="12">
        <v>9</v>
      </c>
      <c r="B11" s="15" t="s">
        <v>3</v>
      </c>
      <c r="C11" s="10" t="s">
        <v>21</v>
      </c>
      <c r="D11" s="10"/>
      <c r="E11" s="10"/>
      <c r="F11" s="10"/>
      <c r="G11" s="10"/>
      <c r="H11" s="10"/>
      <c r="I11" s="10"/>
      <c r="J11" s="10"/>
      <c r="K11" s="10"/>
    </row>
    <row r="12" spans="1:11" s="5" customFormat="1">
      <c r="A12" s="12">
        <v>10</v>
      </c>
      <c r="B12" s="15" t="s">
        <v>4</v>
      </c>
      <c r="C12" s="10" t="s">
        <v>21</v>
      </c>
      <c r="D12" s="10"/>
      <c r="E12" s="10"/>
      <c r="F12" s="10"/>
      <c r="G12" s="10"/>
      <c r="H12" s="10"/>
      <c r="I12" s="10"/>
      <c r="J12" s="10"/>
      <c r="K12" s="10"/>
    </row>
    <row r="13" spans="1:11" s="5" customFormat="1" ht="22.5" customHeight="1">
      <c r="A13" s="12">
        <v>12</v>
      </c>
      <c r="B13" s="15" t="s">
        <v>0</v>
      </c>
      <c r="C13" s="10" t="s">
        <v>20</v>
      </c>
      <c r="D13" s="10"/>
      <c r="E13" s="10"/>
      <c r="F13" s="10"/>
      <c r="G13" s="10"/>
      <c r="H13" s="10"/>
      <c r="I13" s="10"/>
      <c r="J13" s="10"/>
      <c r="K13" s="10"/>
    </row>
    <row r="15" spans="1:11">
      <c r="F15" s="16">
        <f>SUM(F3:F8)</f>
        <v>419000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5F2735-DC4E-4778-9285-4FEFD42FF582}">
  <dimension ref="A1:K9"/>
  <sheetViews>
    <sheetView workbookViewId="0">
      <selection activeCell="A2" sqref="A2:K2"/>
    </sheetView>
  </sheetViews>
  <sheetFormatPr defaultRowHeight="16.5"/>
  <cols>
    <col min="1" max="1" width="9.140625" style="3"/>
    <col min="2" max="2" width="54.140625" style="3" customWidth="1"/>
    <col min="3" max="3" width="16.140625" style="8" customWidth="1"/>
    <col min="4" max="4" width="9.7109375" style="8" customWidth="1"/>
    <col min="5" max="5" width="11.28515625" style="3" customWidth="1"/>
    <col min="6" max="6" width="16.28515625" style="3" customWidth="1"/>
    <col min="7" max="8" width="45.85546875" style="3" customWidth="1"/>
    <col min="9" max="16384" width="9.140625" style="3"/>
  </cols>
  <sheetData>
    <row r="1" spans="1:11" ht="27.75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s="13" customFormat="1" ht="36" customHeight="1">
      <c r="A2" s="4" t="s">
        <v>28</v>
      </c>
      <c r="B2" s="4" t="s">
        <v>26</v>
      </c>
      <c r="C2" s="4" t="s">
        <v>27</v>
      </c>
      <c r="D2" s="4" t="s">
        <v>30</v>
      </c>
      <c r="E2" s="4" t="s">
        <v>29</v>
      </c>
      <c r="F2" s="4" t="s">
        <v>31</v>
      </c>
      <c r="G2" s="4" t="s">
        <v>36</v>
      </c>
      <c r="H2" s="4" t="s">
        <v>34</v>
      </c>
      <c r="I2" s="4"/>
      <c r="J2" s="4"/>
      <c r="K2" s="4"/>
    </row>
    <row r="3" spans="1:11" s="5" customFormat="1">
      <c r="A3" s="10">
        <v>8</v>
      </c>
      <c r="B3" s="15" t="s">
        <v>6</v>
      </c>
      <c r="C3" s="10" t="s">
        <v>21</v>
      </c>
      <c r="D3" s="10"/>
      <c r="E3" s="10"/>
      <c r="F3" s="10"/>
      <c r="G3" s="10"/>
      <c r="H3" s="10"/>
      <c r="I3" s="10"/>
      <c r="J3" s="10"/>
      <c r="K3" s="10"/>
    </row>
    <row r="4" spans="1:11" s="5" customFormat="1">
      <c r="A4" s="10">
        <v>9</v>
      </c>
      <c r="B4" s="15" t="s">
        <v>7</v>
      </c>
      <c r="C4" s="10" t="s">
        <v>21</v>
      </c>
      <c r="D4" s="10"/>
      <c r="E4" s="10"/>
      <c r="F4" s="10"/>
      <c r="G4" s="10"/>
      <c r="H4" s="10"/>
      <c r="I4" s="10"/>
      <c r="J4" s="10"/>
      <c r="K4" s="10"/>
    </row>
    <row r="5" spans="1:11" s="5" customFormat="1">
      <c r="A5" s="10">
        <v>10</v>
      </c>
      <c r="B5" s="15" t="s">
        <v>8</v>
      </c>
      <c r="C5" s="10" t="s">
        <v>23</v>
      </c>
      <c r="D5" s="10"/>
      <c r="E5" s="10"/>
      <c r="F5" s="10"/>
      <c r="G5" s="10"/>
      <c r="H5" s="10"/>
      <c r="I5" s="10"/>
      <c r="J5" s="10"/>
      <c r="K5" s="10"/>
    </row>
    <row r="6" spans="1:11" s="5" customFormat="1">
      <c r="A6" s="10">
        <v>11</v>
      </c>
      <c r="B6" s="15" t="s">
        <v>24</v>
      </c>
      <c r="C6" s="10" t="s">
        <v>21</v>
      </c>
      <c r="D6" s="10"/>
      <c r="E6" s="10"/>
      <c r="F6" s="10"/>
      <c r="G6" s="10"/>
      <c r="H6" s="10"/>
      <c r="I6" s="10"/>
      <c r="J6" s="10"/>
      <c r="K6" s="10"/>
    </row>
    <row r="7" spans="1:11" s="5" customFormat="1">
      <c r="A7" s="10">
        <v>12</v>
      </c>
      <c r="B7" s="15" t="s">
        <v>25</v>
      </c>
      <c r="C7" s="10" t="s">
        <v>21</v>
      </c>
      <c r="D7" s="10"/>
      <c r="E7" s="10"/>
      <c r="F7" s="10"/>
      <c r="G7" s="10"/>
      <c r="H7" s="10"/>
      <c r="I7" s="10"/>
      <c r="J7" s="10"/>
      <c r="K7" s="10"/>
    </row>
    <row r="8" spans="1:11" s="5" customFormat="1">
      <c r="A8" s="10">
        <v>13</v>
      </c>
      <c r="B8" s="14" t="s">
        <v>9</v>
      </c>
      <c r="C8" s="10" t="s">
        <v>21</v>
      </c>
      <c r="D8" s="10"/>
      <c r="E8" s="10"/>
      <c r="F8" s="10"/>
      <c r="G8" s="10"/>
      <c r="H8" s="10"/>
      <c r="I8" s="10"/>
      <c r="J8" s="10"/>
      <c r="K8" s="10"/>
    </row>
    <row r="9" spans="1:11">
      <c r="B9" s="2"/>
      <c r="C9" s="7"/>
    </row>
  </sheetData>
  <mergeCells count="1">
    <mergeCell ref="A1:K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4749EA-BCE9-49EE-A5C7-726E6D537B09}">
  <dimension ref="A1:K114"/>
  <sheetViews>
    <sheetView workbookViewId="0">
      <selection activeCell="H27" sqref="H27"/>
    </sheetView>
  </sheetViews>
  <sheetFormatPr defaultRowHeight="16.5"/>
  <cols>
    <col min="1" max="1" width="9.140625" style="3"/>
    <col min="2" max="2" width="70.42578125" style="2" customWidth="1"/>
    <col min="3" max="3" width="12" style="3" customWidth="1"/>
    <col min="4" max="4" width="17.28515625" style="5" customWidth="1"/>
    <col min="5" max="5" width="13.140625" style="3" customWidth="1"/>
    <col min="6" max="6" width="14.28515625" style="3" customWidth="1"/>
    <col min="7" max="8" width="25.140625" style="3" customWidth="1"/>
    <col min="9" max="16384" width="9.140625" style="3"/>
  </cols>
  <sheetData>
    <row r="1" spans="1:11" ht="48" customHeight="1"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s="5" customFormat="1" ht="32.25" customHeight="1">
      <c r="A2" s="4" t="s">
        <v>28</v>
      </c>
      <c r="B2" s="4" t="s">
        <v>26</v>
      </c>
      <c r="C2" s="4" t="s">
        <v>27</v>
      </c>
      <c r="D2" s="4" t="s">
        <v>30</v>
      </c>
      <c r="E2" s="4" t="s">
        <v>29</v>
      </c>
      <c r="F2" s="4" t="s">
        <v>31</v>
      </c>
      <c r="G2" s="4" t="s">
        <v>36</v>
      </c>
      <c r="H2" s="4" t="s">
        <v>34</v>
      </c>
      <c r="I2" s="4"/>
      <c r="J2" s="4"/>
      <c r="K2" s="4"/>
    </row>
    <row r="3" spans="1:11">
      <c r="A3" s="12">
        <v>1</v>
      </c>
      <c r="B3" s="11" t="s">
        <v>39</v>
      </c>
      <c r="C3" s="10" t="s">
        <v>21</v>
      </c>
      <c r="D3" s="10">
        <v>2</v>
      </c>
      <c r="E3" s="10">
        <v>250000</v>
      </c>
      <c r="F3" s="12">
        <f>+E3*D3</f>
        <v>500000</v>
      </c>
      <c r="G3" s="6"/>
      <c r="H3" s="6"/>
      <c r="I3" s="6"/>
      <c r="J3" s="6"/>
      <c r="K3" s="6"/>
    </row>
    <row r="4" spans="1:11">
      <c r="A4" s="12">
        <v>2</v>
      </c>
      <c r="B4" s="11" t="s">
        <v>40</v>
      </c>
      <c r="C4" s="10" t="s">
        <v>21</v>
      </c>
      <c r="D4" s="10">
        <v>2</v>
      </c>
      <c r="E4" s="10">
        <v>15000</v>
      </c>
      <c r="F4" s="12">
        <f t="shared" ref="F4:F10" si="0">+E4*D4</f>
        <v>30000</v>
      </c>
      <c r="G4" s="6"/>
      <c r="H4" s="6"/>
      <c r="I4" s="6"/>
      <c r="J4" s="6"/>
      <c r="K4" s="6"/>
    </row>
    <row r="5" spans="1:11">
      <c r="A5" s="12">
        <v>3</v>
      </c>
      <c r="B5" s="11" t="s">
        <v>13</v>
      </c>
      <c r="C5" s="10" t="s">
        <v>21</v>
      </c>
      <c r="D5" s="10">
        <v>3</v>
      </c>
      <c r="E5" s="10">
        <v>60000</v>
      </c>
      <c r="F5" s="12">
        <f t="shared" si="0"/>
        <v>180000</v>
      </c>
      <c r="G5" s="6"/>
      <c r="H5" s="6"/>
      <c r="I5" s="6"/>
      <c r="J5" s="6"/>
      <c r="K5" s="6"/>
    </row>
    <row r="6" spans="1:11">
      <c r="A6" s="12">
        <v>4</v>
      </c>
      <c r="B6" s="11" t="s">
        <v>14</v>
      </c>
      <c r="C6" s="10" t="s">
        <v>21</v>
      </c>
      <c r="D6" s="10">
        <v>1</v>
      </c>
      <c r="E6" s="10">
        <v>200000</v>
      </c>
      <c r="F6" s="12">
        <f t="shared" si="0"/>
        <v>200000</v>
      </c>
      <c r="G6" s="6"/>
      <c r="H6" s="6"/>
      <c r="I6" s="6"/>
      <c r="J6" s="6"/>
      <c r="K6" s="6"/>
    </row>
    <row r="7" spans="1:11">
      <c r="A7" s="12">
        <v>5</v>
      </c>
      <c r="B7" s="11" t="s">
        <v>15</v>
      </c>
      <c r="C7" s="10" t="s">
        <v>21</v>
      </c>
      <c r="D7" s="10">
        <v>2</v>
      </c>
      <c r="E7" s="10">
        <v>200000</v>
      </c>
      <c r="F7" s="12">
        <f t="shared" si="0"/>
        <v>400000</v>
      </c>
      <c r="G7" s="6"/>
      <c r="H7" s="6"/>
      <c r="I7" s="6"/>
      <c r="J7" s="6"/>
      <c r="K7" s="6"/>
    </row>
    <row r="8" spans="1:11">
      <c r="A8" s="12">
        <v>6</v>
      </c>
      <c r="B8" s="11" t="s">
        <v>16</v>
      </c>
      <c r="C8" s="10" t="s">
        <v>21</v>
      </c>
      <c r="D8" s="10">
        <v>2</v>
      </c>
      <c r="E8" s="10">
        <v>150000</v>
      </c>
      <c r="F8" s="12">
        <f t="shared" si="0"/>
        <v>300000</v>
      </c>
      <c r="G8" s="6"/>
      <c r="H8" s="6"/>
      <c r="I8" s="6"/>
      <c r="J8" s="6"/>
      <c r="K8" s="6"/>
    </row>
    <row r="9" spans="1:11">
      <c r="A9" s="12">
        <v>7</v>
      </c>
      <c r="B9" s="11" t="s">
        <v>17</v>
      </c>
      <c r="C9" s="10" t="s">
        <v>21</v>
      </c>
      <c r="D9" s="10">
        <v>1</v>
      </c>
      <c r="E9" s="10">
        <v>50000</v>
      </c>
      <c r="F9" s="12">
        <f t="shared" si="0"/>
        <v>50000</v>
      </c>
      <c r="G9" s="6"/>
      <c r="H9" s="6"/>
      <c r="I9" s="6"/>
      <c r="J9" s="6"/>
      <c r="K9" s="6"/>
    </row>
    <row r="10" spans="1:11">
      <c r="A10" s="12">
        <v>8</v>
      </c>
      <c r="B10" s="11" t="s">
        <v>19</v>
      </c>
      <c r="C10" s="10" t="s">
        <v>21</v>
      </c>
      <c r="D10" s="10">
        <v>1</v>
      </c>
      <c r="E10" s="10">
        <v>100000</v>
      </c>
      <c r="F10" s="12">
        <f t="shared" si="0"/>
        <v>100000</v>
      </c>
      <c r="G10" s="6"/>
      <c r="H10" s="6"/>
      <c r="I10" s="6"/>
      <c r="J10" s="6"/>
      <c r="K10" s="6"/>
    </row>
    <row r="11" spans="1:11" s="5" customFormat="1">
      <c r="A11" s="12">
        <v>9</v>
      </c>
      <c r="B11" s="15" t="s">
        <v>5</v>
      </c>
      <c r="C11" s="10" t="s">
        <v>21</v>
      </c>
      <c r="D11" s="10">
        <v>1</v>
      </c>
      <c r="E11" s="10"/>
      <c r="F11" s="10"/>
      <c r="G11" s="10"/>
      <c r="H11" s="10"/>
      <c r="I11" s="10"/>
      <c r="J11" s="10"/>
      <c r="K11" s="10"/>
    </row>
    <row r="12" spans="1:11" s="5" customFormat="1">
      <c r="A12" s="12">
        <v>10</v>
      </c>
      <c r="B12" s="15" t="s">
        <v>22</v>
      </c>
      <c r="C12" s="10" t="s">
        <v>21</v>
      </c>
      <c r="D12" s="10">
        <v>5</v>
      </c>
      <c r="E12" s="10"/>
      <c r="F12" s="10"/>
      <c r="G12" s="10"/>
      <c r="H12" s="10"/>
      <c r="I12" s="10"/>
      <c r="J12" s="10"/>
      <c r="K12" s="10"/>
    </row>
    <row r="13" spans="1:11">
      <c r="F13" s="16">
        <f>SUM(F3:F10)</f>
        <v>1760000</v>
      </c>
    </row>
    <row r="113" spans="3:3">
      <c r="C113" s="2"/>
    </row>
    <row r="114" spans="3:3">
      <c r="C114" s="2"/>
    </row>
  </sheetData>
  <mergeCells count="1">
    <mergeCell ref="B1:K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kahuyq</vt:lpstr>
      <vt:lpstr>buj.sarq</vt:lpstr>
      <vt:lpstr>tntesakan</vt:lpstr>
      <vt:lpstr>ankoxnayin</vt:lpstr>
      <vt:lpstr>el. tex.</vt:lpstr>
      <vt:lpstr>kahuyq!Print_Area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Elina Poghosyan</dc:creator>
  <cp:lastModifiedBy>Elina Poghosyan</cp:lastModifiedBy>
  <cp:lastPrinted>2026-02-23T13:03:34Z</cp:lastPrinted>
  <dcterms:created xsi:type="dcterms:W3CDTF">2015-06-05T18:17:20Z</dcterms:created>
  <dcterms:modified xsi:type="dcterms:W3CDTF">2026-02-24T11:46:13Z</dcterms:modified>
</cp:coreProperties>
</file>